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codeName="เวิร์กบุ๊กนี้" defaultThemeVersion="124226"/>
  <mc:AlternateContent xmlns:mc="http://schemas.openxmlformats.org/markup-compatibility/2006">
    <mc:Choice Requires="x15">
      <x15ac:absPath xmlns:x15ac="http://schemas.microsoft.com/office/spreadsheetml/2010/11/ac" url="D:\ฮามีดะห์\2566\Planfin 66\Planfin รพ\ตาราง Planfin 2566\"/>
    </mc:Choice>
  </mc:AlternateContent>
  <xr:revisionPtr revIDLastSave="0" documentId="13_ncr:1_{3FBB1822-71C9-4BA6-980B-FF8D4CF076F0}" xr6:coauthVersionLast="47" xr6:coauthVersionMax="47" xr10:uidLastSave="{00000000-0000-0000-0000-000000000000}"/>
  <bookViews>
    <workbookView xWindow="-120" yWindow="-120" windowWidth="29040" windowHeight="15840" tabRatio="658" firstSheet="1" activeTab="1" xr2:uid="{00000000-000D-0000-FFFF-FFFF00000000}"/>
  </bookViews>
  <sheets>
    <sheet name="ID" sheetId="10" state="hidden" r:id="rId1"/>
    <sheet name="Planfin_ต.ค.65" sheetId="94" r:id="rId2"/>
    <sheet name="Sheet1" sheetId="107" r:id="rId3"/>
    <sheet name="EBITDA" sheetId="95" r:id="rId4"/>
    <sheet name="นำเสนอ" sheetId="97" r:id="rId5"/>
  </sheets>
  <definedNames>
    <definedName name="_xlnm._FilterDatabase" localSheetId="0" hidden="1">ID!$A$1:$I$918</definedName>
    <definedName name="_xlnm._FilterDatabase" localSheetId="2" hidden="1">Sheet1!$A$1:$V$481</definedName>
    <definedName name="_xlnm.Print_Area" localSheetId="3">EBITDA!$G$1:$M$20</definedName>
    <definedName name="_xlnm.Print_Titles" localSheetId="1">'Planfin_ต.ค.65'!$A:$B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G33" i="94" l="1"/>
  <c r="BH33" i="94"/>
  <c r="BI33" i="94"/>
  <c r="BJ33" i="94"/>
  <c r="AH17" i="94"/>
  <c r="AH33" i="94"/>
  <c r="AG33" i="94"/>
  <c r="AF33" i="94"/>
  <c r="AE33" i="94"/>
  <c r="AA33" i="94"/>
  <c r="Z33" i="94"/>
  <c r="Y33" i="94"/>
  <c r="X33" i="94"/>
  <c r="T33" i="94"/>
  <c r="S33" i="94"/>
  <c r="R33" i="94"/>
  <c r="Q33" i="94"/>
  <c r="M33" i="94"/>
  <c r="L33" i="94"/>
  <c r="K33" i="94"/>
  <c r="J33" i="94"/>
  <c r="F33" i="94"/>
  <c r="E33" i="94"/>
  <c r="D33" i="94"/>
  <c r="C33" i="94"/>
  <c r="AO33" i="94"/>
  <c r="AM33" i="94"/>
  <c r="AL33" i="94"/>
  <c r="BK33" i="94" l="1"/>
  <c r="BL33" i="94" s="1"/>
  <c r="AB33" i="94"/>
  <c r="AC33" i="94" s="1"/>
  <c r="AH42" i="94"/>
  <c r="G33" i="94"/>
  <c r="H33" i="94" s="1"/>
  <c r="U33" i="94"/>
  <c r="V33" i="94" s="1"/>
  <c r="AI33" i="94"/>
  <c r="AJ33" i="94" s="1"/>
  <c r="N33" i="94"/>
  <c r="O33" i="94" s="1"/>
  <c r="F41" i="94" l="1"/>
  <c r="BN33" i="94" l="1"/>
  <c r="BO33" i="94"/>
  <c r="BP33" i="94"/>
  <c r="BQ33" i="94"/>
  <c r="CE41" i="94"/>
  <c r="CS41" i="94"/>
  <c r="M41" i="94"/>
  <c r="BR33" i="94" l="1"/>
  <c r="BS33" i="94" s="1"/>
  <c r="DN6" i="94"/>
  <c r="DN7" i="94"/>
  <c r="DN8" i="94"/>
  <c r="DN9" i="94"/>
  <c r="DN10" i="94"/>
  <c r="DN11" i="94"/>
  <c r="DN12" i="94"/>
  <c r="DN13" i="94"/>
  <c r="DN14" i="94"/>
  <c r="DN15" i="94"/>
  <c r="DN16" i="94"/>
  <c r="DM6" i="94"/>
  <c r="DM7" i="94"/>
  <c r="DM8" i="94"/>
  <c r="DM9" i="94"/>
  <c r="DM10" i="94"/>
  <c r="DM11" i="94"/>
  <c r="DM12" i="94"/>
  <c r="DM13" i="94"/>
  <c r="DM14" i="94"/>
  <c r="DM15" i="94"/>
  <c r="DM16" i="94"/>
  <c r="DL6" i="94"/>
  <c r="DL7" i="94"/>
  <c r="DL8" i="94"/>
  <c r="DL9" i="94"/>
  <c r="DL10" i="94"/>
  <c r="DL11" i="94"/>
  <c r="DL12" i="94"/>
  <c r="DL13" i="94"/>
  <c r="DL14" i="94"/>
  <c r="DL15" i="94"/>
  <c r="DL16" i="94"/>
  <c r="DK8" i="94"/>
  <c r="DK9" i="94"/>
  <c r="DK10" i="94"/>
  <c r="DK11" i="94"/>
  <c r="DK12" i="94"/>
  <c r="DK13" i="94"/>
  <c r="DK14" i="94"/>
  <c r="DK15" i="94"/>
  <c r="DK16" i="94"/>
  <c r="DO9" i="94" l="1"/>
  <c r="DP9" i="94" s="1"/>
  <c r="DQ9" i="94" s="1"/>
  <c r="DO16" i="94"/>
  <c r="DP16" i="94" s="1"/>
  <c r="DQ16" i="94" s="1"/>
  <c r="DO15" i="94"/>
  <c r="DP15" i="94" s="1"/>
  <c r="DQ15" i="94" s="1"/>
  <c r="DO13" i="94"/>
  <c r="DP13" i="94" s="1"/>
  <c r="DQ13" i="94" s="1"/>
  <c r="DO12" i="94"/>
  <c r="DP12" i="94" s="1"/>
  <c r="DQ12" i="94" s="1"/>
  <c r="DO8" i="94"/>
  <c r="DP8" i="94" s="1"/>
  <c r="DQ8" i="94" s="1"/>
  <c r="DO11" i="94"/>
  <c r="DP11" i="94" s="1"/>
  <c r="DQ11" i="94" s="1"/>
  <c r="DO7" i="94"/>
  <c r="DP7" i="94" s="1"/>
  <c r="DQ7" i="94" s="1"/>
  <c r="DO10" i="94"/>
  <c r="DP10" i="94" s="1"/>
  <c r="DQ10" i="94" s="1"/>
  <c r="DO14" i="94"/>
  <c r="DP14" i="94" s="1"/>
  <c r="DQ14" i="94" s="1"/>
  <c r="DO6" i="94"/>
  <c r="DP6" i="94" s="1"/>
  <c r="DQ6" i="94" s="1"/>
  <c r="CE33" i="94"/>
  <c r="CE17" i="94"/>
  <c r="BX34" i="94"/>
  <c r="G35" i="94"/>
  <c r="N35" i="94"/>
  <c r="L35" i="94"/>
  <c r="M35" i="94"/>
  <c r="K35" i="94"/>
  <c r="J35" i="94"/>
  <c r="D35" i="94"/>
  <c r="E35" i="94"/>
  <c r="F35" i="94"/>
  <c r="P35" i="94"/>
  <c r="Q35" i="94"/>
  <c r="R35" i="94"/>
  <c r="S35" i="94"/>
  <c r="T35" i="94"/>
  <c r="U35" i="94"/>
  <c r="W35" i="94"/>
  <c r="X35" i="94"/>
  <c r="Y35" i="94"/>
  <c r="Z35" i="94"/>
  <c r="AA35" i="94"/>
  <c r="AB35" i="94"/>
  <c r="AD35" i="94"/>
  <c r="AE35" i="94"/>
  <c r="AF35" i="94"/>
  <c r="AG35" i="94"/>
  <c r="AH35" i="94"/>
  <c r="AI35" i="94"/>
  <c r="AK35" i="94"/>
  <c r="AL35" i="94"/>
  <c r="AM35" i="94"/>
  <c r="AN35" i="94"/>
  <c r="AO35" i="94"/>
  <c r="AP35" i="94"/>
  <c r="AR35" i="94"/>
  <c r="AS35" i="94"/>
  <c r="AT35" i="94"/>
  <c r="AU35" i="94"/>
  <c r="AV35" i="94"/>
  <c r="AW35" i="94"/>
  <c r="AY35" i="94"/>
  <c r="AZ35" i="94"/>
  <c r="BA35" i="94"/>
  <c r="BB35" i="94"/>
  <c r="BC35" i="94"/>
  <c r="BD35" i="94"/>
  <c r="BF35" i="94"/>
  <c r="BG35" i="94"/>
  <c r="BH35" i="94"/>
  <c r="BI35" i="94"/>
  <c r="BJ35" i="94"/>
  <c r="BK35" i="94"/>
  <c r="BM35" i="94"/>
  <c r="BN35" i="94"/>
  <c r="BO35" i="94"/>
  <c r="BP35" i="94"/>
  <c r="BQ35" i="94"/>
  <c r="BR35" i="94"/>
  <c r="BT35" i="94"/>
  <c r="BU35" i="94"/>
  <c r="BV35" i="94"/>
  <c r="BW35" i="94"/>
  <c r="BX35" i="94"/>
  <c r="BY35" i="94"/>
  <c r="CA35" i="94"/>
  <c r="CB35" i="94"/>
  <c r="CC35" i="94"/>
  <c r="CD35" i="94"/>
  <c r="CE35" i="94"/>
  <c r="CF35" i="94"/>
  <c r="CH35" i="94"/>
  <c r="CI35" i="94"/>
  <c r="CJ35" i="94"/>
  <c r="CK35" i="94"/>
  <c r="CL35" i="94"/>
  <c r="CM35" i="94"/>
  <c r="CO35" i="94"/>
  <c r="CP35" i="94"/>
  <c r="CQ35" i="94"/>
  <c r="CR35" i="94"/>
  <c r="C35" i="94"/>
  <c r="BZ35" i="94" l="1"/>
  <c r="AX35" i="94"/>
  <c r="BS35" i="94"/>
  <c r="H35" i="94"/>
  <c r="BL35" i="94"/>
  <c r="CN35" i="94"/>
  <c r="AQ35" i="94"/>
  <c r="AJ35" i="94"/>
  <c r="V35" i="94"/>
  <c r="O35" i="94"/>
  <c r="CG35" i="94"/>
  <c r="BE35" i="94"/>
  <c r="AC35" i="94"/>
  <c r="CE42" i="94"/>
  <c r="F34" i="94"/>
  <c r="F36" i="94" s="1"/>
  <c r="D34" i="94" l="1"/>
  <c r="E34" i="94"/>
  <c r="G34" i="94"/>
  <c r="I34" i="94"/>
  <c r="J34" i="94"/>
  <c r="K34" i="94"/>
  <c r="L34" i="94"/>
  <c r="M34" i="94"/>
  <c r="M36" i="94" s="1"/>
  <c r="N34" i="94"/>
  <c r="P34" i="94"/>
  <c r="Q34" i="94"/>
  <c r="R34" i="94"/>
  <c r="S34" i="94"/>
  <c r="T34" i="94"/>
  <c r="U34" i="94"/>
  <c r="W34" i="94"/>
  <c r="X34" i="94"/>
  <c r="Y34" i="94"/>
  <c r="Z34" i="94"/>
  <c r="AA34" i="94"/>
  <c r="AB34" i="94"/>
  <c r="AD34" i="94"/>
  <c r="AE34" i="94"/>
  <c r="AF34" i="94"/>
  <c r="AG34" i="94"/>
  <c r="AH34" i="94"/>
  <c r="AI34" i="94"/>
  <c r="AK34" i="94"/>
  <c r="AL34" i="94"/>
  <c r="AM34" i="94"/>
  <c r="AN34" i="94"/>
  <c r="AO34" i="94"/>
  <c r="AP34" i="94"/>
  <c r="AR34" i="94"/>
  <c r="AS34" i="94"/>
  <c r="AT34" i="94"/>
  <c r="AU34" i="94"/>
  <c r="AV34" i="94"/>
  <c r="AW34" i="94"/>
  <c r="AY34" i="94"/>
  <c r="AZ34" i="94"/>
  <c r="BA34" i="94"/>
  <c r="BB34" i="94"/>
  <c r="BC34" i="94"/>
  <c r="D11" i="97" s="1"/>
  <c r="BD34" i="94"/>
  <c r="BF34" i="94"/>
  <c r="BG34" i="94"/>
  <c r="BH34" i="94"/>
  <c r="BI34" i="94"/>
  <c r="BJ34" i="94"/>
  <c r="BK34" i="94"/>
  <c r="BM34" i="94"/>
  <c r="BN34" i="94"/>
  <c r="BO34" i="94"/>
  <c r="BP34" i="94"/>
  <c r="BQ34" i="94"/>
  <c r="BR34" i="94"/>
  <c r="BT34" i="94"/>
  <c r="BU34" i="94"/>
  <c r="BV34" i="94"/>
  <c r="BW34" i="94"/>
  <c r="BY34" i="94"/>
  <c r="CA34" i="94"/>
  <c r="CB34" i="94"/>
  <c r="CC34" i="94"/>
  <c r="CD34" i="94"/>
  <c r="CE34" i="94"/>
  <c r="CF34" i="94"/>
  <c r="CH34" i="94"/>
  <c r="CI34" i="94"/>
  <c r="CJ34" i="94"/>
  <c r="CK34" i="94"/>
  <c r="CL34" i="94"/>
  <c r="CM34" i="94"/>
  <c r="CO34" i="94"/>
  <c r="CP34" i="94"/>
  <c r="CQ34" i="94"/>
  <c r="CR34" i="94"/>
  <c r="CS34" i="94"/>
  <c r="CT34" i="94"/>
  <c r="CV34" i="94"/>
  <c r="CW34" i="94"/>
  <c r="CX34" i="94"/>
  <c r="CY34" i="94"/>
  <c r="CZ34" i="94"/>
  <c r="DA34" i="94"/>
  <c r="DC34" i="94"/>
  <c r="DD34" i="94"/>
  <c r="DE34" i="94"/>
  <c r="DF34" i="94"/>
  <c r="DG34" i="94"/>
  <c r="DH34" i="94"/>
  <c r="DJ34" i="94"/>
  <c r="C34" i="94"/>
  <c r="C17" i="94"/>
  <c r="F17" i="94"/>
  <c r="E17" i="94"/>
  <c r="D17" i="94"/>
  <c r="DB34" i="94" l="1"/>
  <c r="AX34" i="94"/>
  <c r="V34" i="94"/>
  <c r="BZ34" i="94"/>
  <c r="BL34" i="94"/>
  <c r="AJ34" i="94"/>
  <c r="H34" i="94"/>
  <c r="O34" i="94"/>
  <c r="CU34" i="94"/>
  <c r="CN34" i="94"/>
  <c r="BS34" i="94"/>
  <c r="AQ34" i="94"/>
  <c r="BE34" i="94"/>
  <c r="AC34" i="94"/>
  <c r="DI34" i="94"/>
  <c r="CG34" i="94"/>
  <c r="G17" i="94"/>
  <c r="H17" i="94" s="1"/>
  <c r="DG17" i="94"/>
  <c r="DG33" i="94"/>
  <c r="DG42" i="94" l="1"/>
  <c r="BY41" i="94"/>
  <c r="BZ41" i="94"/>
  <c r="CA41" i="94"/>
  <c r="CB41" i="94"/>
  <c r="CC41" i="94"/>
  <c r="CD41" i="94"/>
  <c r="CF41" i="94"/>
  <c r="DN19" i="94" l="1"/>
  <c r="DN20" i="94"/>
  <c r="DN21" i="94"/>
  <c r="DN22" i="94"/>
  <c r="DN23" i="94"/>
  <c r="DN24" i="94"/>
  <c r="DN25" i="94"/>
  <c r="DN26" i="94"/>
  <c r="DN27" i="94"/>
  <c r="DN28" i="94"/>
  <c r="DN29" i="94"/>
  <c r="DN30" i="94"/>
  <c r="DN31" i="94"/>
  <c r="DN32" i="94"/>
  <c r="DN18" i="94"/>
  <c r="DN5" i="94"/>
  <c r="DN34" i="94" l="1"/>
  <c r="DN35" i="94"/>
  <c r="DN17" i="94"/>
  <c r="DN36" i="94" l="1"/>
  <c r="AL17" i="94"/>
  <c r="AA17" i="94"/>
  <c r="Z17" i="94"/>
  <c r="Y17" i="94"/>
  <c r="X17" i="94"/>
  <c r="M17" i="94"/>
  <c r="M42" i="94" s="1"/>
  <c r="J17" i="94"/>
  <c r="K17" i="94"/>
  <c r="T41" i="94" l="1"/>
  <c r="DK18" i="94" l="1"/>
  <c r="DK6" i="94"/>
  <c r="DK7" i="94"/>
  <c r="DK5" i="94"/>
  <c r="DK34" i="94" l="1"/>
  <c r="J36" i="94"/>
  <c r="DE35" i="94"/>
  <c r="I19" i="95" s="1"/>
  <c r="H19" i="95"/>
  <c r="C19" i="97"/>
  <c r="D19" i="97"/>
  <c r="I13" i="95"/>
  <c r="H13" i="95"/>
  <c r="C13" i="97"/>
  <c r="D13" i="97"/>
  <c r="I10" i="95"/>
  <c r="C10" i="97"/>
  <c r="D10" i="97"/>
  <c r="H10" i="95"/>
  <c r="H9" i="95"/>
  <c r="Q17" i="94"/>
  <c r="R17" i="94"/>
  <c r="S17" i="94"/>
  <c r="T17" i="94"/>
  <c r="W17" i="94"/>
  <c r="E19" i="97" l="1"/>
  <c r="I19" i="97" s="1"/>
  <c r="E10" i="97"/>
  <c r="I10" i="97" s="1"/>
  <c r="E13" i="97"/>
  <c r="I13" i="97" s="1"/>
  <c r="U17" i="94"/>
  <c r="V17" i="94" s="1"/>
  <c r="AV41" i="94"/>
  <c r="AA41" i="94"/>
  <c r="CS35" i="94" l="1"/>
  <c r="M17" i="97" s="1"/>
  <c r="D17" i="97"/>
  <c r="L17" i="97"/>
  <c r="C17" i="97"/>
  <c r="I17" i="95"/>
  <c r="H17" i="95"/>
  <c r="M15" i="97"/>
  <c r="D15" i="97"/>
  <c r="L15" i="97"/>
  <c r="C15" i="97"/>
  <c r="I15" i="95"/>
  <c r="H15" i="95"/>
  <c r="M14" i="97"/>
  <c r="D14" i="97"/>
  <c r="L14" i="97"/>
  <c r="C14" i="97"/>
  <c r="I14" i="95"/>
  <c r="H14" i="95"/>
  <c r="M13" i="97"/>
  <c r="L13" i="97"/>
  <c r="M12" i="97"/>
  <c r="D12" i="97"/>
  <c r="L12" i="97"/>
  <c r="C12" i="97"/>
  <c r="I12" i="95"/>
  <c r="H12" i="95"/>
  <c r="M11" i="97"/>
  <c r="L11" i="97"/>
  <c r="AZ33" i="94"/>
  <c r="M10" i="97"/>
  <c r="L10" i="97"/>
  <c r="M9" i="97"/>
  <c r="D9" i="97"/>
  <c r="L9" i="97"/>
  <c r="C9" i="97"/>
  <c r="I9" i="95"/>
  <c r="H8" i="95"/>
  <c r="M7" i="97"/>
  <c r="L7" i="97"/>
  <c r="I7" i="95"/>
  <c r="D7" i="97"/>
  <c r="C7" i="97"/>
  <c r="D6" i="97"/>
  <c r="C6" i="97"/>
  <c r="H6" i="95"/>
  <c r="DM32" i="94"/>
  <c r="N9" i="97" l="1"/>
  <c r="R9" i="97" s="1"/>
  <c r="N10" i="97"/>
  <c r="R10" i="97" s="1"/>
  <c r="N15" i="97"/>
  <c r="R15" i="97" s="1"/>
  <c r="N17" i="97"/>
  <c r="R17" i="97" s="1"/>
  <c r="E6" i="97"/>
  <c r="I6" i="97" s="1"/>
  <c r="N7" i="97"/>
  <c r="R7" i="97" s="1"/>
  <c r="N14" i="97"/>
  <c r="R14" i="97" s="1"/>
  <c r="N11" i="97"/>
  <c r="R11" i="97" s="1"/>
  <c r="N12" i="97"/>
  <c r="R12" i="97" s="1"/>
  <c r="N13" i="97"/>
  <c r="R13" i="97" s="1"/>
  <c r="E7" i="97"/>
  <c r="I7" i="97" s="1"/>
  <c r="E17" i="97"/>
  <c r="I17" i="97" s="1"/>
  <c r="E9" i="97"/>
  <c r="I9" i="97" s="1"/>
  <c r="E15" i="97"/>
  <c r="I15" i="97" s="1"/>
  <c r="E12" i="97"/>
  <c r="I12" i="97" s="1"/>
  <c r="E14" i="97"/>
  <c r="I14" i="97" s="1"/>
  <c r="H7" i="95"/>
  <c r="B7" i="95"/>
  <c r="AB36" i="94"/>
  <c r="AO36" i="94"/>
  <c r="DO32" i="94"/>
  <c r="DP32" i="94" s="1"/>
  <c r="DQ32" i="94" s="1"/>
  <c r="C36" i="94"/>
  <c r="D18" i="97" l="1"/>
  <c r="C18" i="97"/>
  <c r="H18" i="95"/>
  <c r="D16" i="97"/>
  <c r="C16" i="97"/>
  <c r="H16" i="95"/>
  <c r="BP36" i="94"/>
  <c r="BJ36" i="94"/>
  <c r="BI36" i="94"/>
  <c r="C11" i="97"/>
  <c r="H11" i="95"/>
  <c r="AZ36" i="94"/>
  <c r="D8" i="97"/>
  <c r="C8" i="97"/>
  <c r="Y36" i="94"/>
  <c r="D5" i="97"/>
  <c r="C5" i="97"/>
  <c r="H5" i="95"/>
  <c r="C4" i="97"/>
  <c r="D4" i="97"/>
  <c r="DJ35" i="94"/>
  <c r="DH35" i="94"/>
  <c r="DG35" i="94"/>
  <c r="M19" i="97" s="1"/>
  <c r="DF35" i="94"/>
  <c r="L19" i="97" s="1"/>
  <c r="DE36" i="94"/>
  <c r="DD35" i="94"/>
  <c r="DC35" i="94"/>
  <c r="DA35" i="94"/>
  <c r="CZ35" i="94"/>
  <c r="M18" i="97" s="1"/>
  <c r="CY35" i="94"/>
  <c r="L18" i="97" s="1"/>
  <c r="CX35" i="94"/>
  <c r="I18" i="95" s="1"/>
  <c r="CW35" i="94"/>
  <c r="CV35" i="94"/>
  <c r="CT35" i="94"/>
  <c r="CU35" i="94" s="1"/>
  <c r="CS36" i="94"/>
  <c r="CR36" i="94"/>
  <c r="CQ36" i="94"/>
  <c r="CP36" i="94"/>
  <c r="M16" i="97"/>
  <c r="L16" i="97"/>
  <c r="I16" i="95"/>
  <c r="BH36" i="94"/>
  <c r="BG36" i="94"/>
  <c r="I11" i="95"/>
  <c r="AV36" i="94"/>
  <c r="AS36" i="94"/>
  <c r="AN36" i="94"/>
  <c r="AM36" i="94"/>
  <c r="AL36" i="94"/>
  <c r="M8" i="97"/>
  <c r="L8" i="97"/>
  <c r="I8" i="95"/>
  <c r="M6" i="97"/>
  <c r="L6" i="97"/>
  <c r="M5" i="97"/>
  <c r="L5" i="97"/>
  <c r="I5" i="95"/>
  <c r="DF33" i="94"/>
  <c r="DE33" i="94"/>
  <c r="DD33" i="94"/>
  <c r="CZ33" i="94"/>
  <c r="CY33" i="94"/>
  <c r="CX33" i="94"/>
  <c r="CW33" i="94"/>
  <c r="CS33" i="94"/>
  <c r="CR33" i="94"/>
  <c r="CQ33" i="94"/>
  <c r="CP33" i="94"/>
  <c r="CL33" i="94"/>
  <c r="CK33" i="94"/>
  <c r="CJ33" i="94"/>
  <c r="CI33" i="94"/>
  <c r="CD33" i="94"/>
  <c r="CF33" i="94" s="1"/>
  <c r="CC33" i="94"/>
  <c r="CB33" i="94"/>
  <c r="BX33" i="94"/>
  <c r="BW33" i="94"/>
  <c r="BV33" i="94"/>
  <c r="BU33" i="94"/>
  <c r="BC33" i="94"/>
  <c r="BB33" i="94"/>
  <c r="BA33" i="94"/>
  <c r="AV33" i="94"/>
  <c r="AU33" i="94"/>
  <c r="AT33" i="94"/>
  <c r="AS33" i="94"/>
  <c r="AN33" i="94"/>
  <c r="AP33" i="94" s="1"/>
  <c r="I4" i="95"/>
  <c r="L4" i="97"/>
  <c r="M4" i="97"/>
  <c r="DB35" i="94" l="1"/>
  <c r="DI35" i="94"/>
  <c r="N5" i="97"/>
  <c r="R5" i="97" s="1"/>
  <c r="N19" i="97"/>
  <c r="R19" i="97" s="1"/>
  <c r="E16" i="97"/>
  <c r="I16" i="97" s="1"/>
  <c r="N16" i="97"/>
  <c r="R16" i="97" s="1"/>
  <c r="C20" i="97"/>
  <c r="N18" i="97"/>
  <c r="R18" i="97" s="1"/>
  <c r="L20" i="97"/>
  <c r="N8" i="97"/>
  <c r="R8" i="97" s="1"/>
  <c r="N6" i="97"/>
  <c r="R6" i="97" s="1"/>
  <c r="M20" i="97"/>
  <c r="N4" i="97"/>
  <c r="R4" i="97" s="1"/>
  <c r="E11" i="97"/>
  <c r="I11" i="97" s="1"/>
  <c r="E5" i="97"/>
  <c r="I5" i="97" s="1"/>
  <c r="E18" i="97"/>
  <c r="I18" i="97" s="1"/>
  <c r="E8" i="97"/>
  <c r="I8" i="97" s="1"/>
  <c r="D20" i="97"/>
  <c r="E4" i="97"/>
  <c r="I4" i="97" s="1"/>
  <c r="B4" i="95"/>
  <c r="H4" i="95"/>
  <c r="R36" i="94"/>
  <c r="I6" i="95"/>
  <c r="DF36" i="94"/>
  <c r="S36" i="94"/>
  <c r="BD33" i="94"/>
  <c r="BE33" i="94" s="1"/>
  <c r="CG33" i="94"/>
  <c r="CT33" i="94"/>
  <c r="CU33" i="94" s="1"/>
  <c r="DH33" i="94"/>
  <c r="AQ33" i="94"/>
  <c r="DA36" i="94"/>
  <c r="DJ36" i="94"/>
  <c r="CW36" i="94"/>
  <c r="CY36" i="94"/>
  <c r="CZ36" i="94"/>
  <c r="CL36" i="94"/>
  <c r="CK36" i="94"/>
  <c r="BT36" i="94"/>
  <c r="AR36" i="94"/>
  <c r="L36" i="94"/>
  <c r="M48" i="94"/>
  <c r="BA36" i="94"/>
  <c r="N36" i="94"/>
  <c r="P36" i="94"/>
  <c r="CO36" i="94"/>
  <c r="DC36" i="94"/>
  <c r="DA33" i="94"/>
  <c r="DB33" i="94" s="1"/>
  <c r="AP36" i="94"/>
  <c r="AQ36" i="94" s="1"/>
  <c r="CV36" i="94"/>
  <c r="CA36" i="94"/>
  <c r="CX36" i="94"/>
  <c r="DD36" i="94"/>
  <c r="DG36" i="94"/>
  <c r="DG37" i="94" s="1"/>
  <c r="CJ36" i="94"/>
  <c r="CT36" i="94"/>
  <c r="CU36" i="94" s="1"/>
  <c r="CM33" i="94"/>
  <c r="CN33" i="94" s="1"/>
  <c r="CI36" i="94"/>
  <c r="CB36" i="94"/>
  <c r="CC36" i="94"/>
  <c r="BY33" i="94"/>
  <c r="BZ33" i="94" s="1"/>
  <c r="BQ36" i="94"/>
  <c r="BQ48" i="94" s="1"/>
  <c r="K36" i="94"/>
  <c r="AW33" i="94"/>
  <c r="AX33" i="94" s="1"/>
  <c r="AW36" i="94"/>
  <c r="AY36" i="94"/>
  <c r="AF36" i="94"/>
  <c r="AG36" i="94"/>
  <c r="AH36" i="94"/>
  <c r="AK36" i="94"/>
  <c r="X36" i="94"/>
  <c r="BR36" i="94"/>
  <c r="BS36" i="94" s="1"/>
  <c r="BB36" i="94"/>
  <c r="AT36" i="94"/>
  <c r="BC36" i="94"/>
  <c r="AA36" i="94"/>
  <c r="AA48" i="94" s="1"/>
  <c r="W36" i="94"/>
  <c r="T36" i="94"/>
  <c r="T48" i="94" s="1"/>
  <c r="Q36" i="94"/>
  <c r="Z36" i="94"/>
  <c r="BU36" i="94"/>
  <c r="CD36" i="94"/>
  <c r="BM36" i="94"/>
  <c r="BV36" i="94"/>
  <c r="CE36" i="94"/>
  <c r="AU36" i="94"/>
  <c r="BN36" i="94"/>
  <c r="BW36" i="94"/>
  <c r="AD36" i="94"/>
  <c r="BF36" i="94"/>
  <c r="BO36" i="94"/>
  <c r="BX36" i="94"/>
  <c r="BX37" i="94" s="1"/>
  <c r="CH36" i="94"/>
  <c r="AE36" i="94"/>
  <c r="U36" i="94"/>
  <c r="BY36" i="94"/>
  <c r="AI36" i="94"/>
  <c r="BK36" i="94"/>
  <c r="BL36" i="94" s="1"/>
  <c r="CM36" i="94"/>
  <c r="BD36" i="94"/>
  <c r="CF36" i="94"/>
  <c r="DH36" i="94"/>
  <c r="BE36" i="94" l="1"/>
  <c r="BZ36" i="94"/>
  <c r="DB36" i="94"/>
  <c r="CN36" i="94"/>
  <c r="AJ36" i="94"/>
  <c r="O36" i="94"/>
  <c r="V36" i="94"/>
  <c r="AX36" i="94"/>
  <c r="N20" i="97"/>
  <c r="R20" i="97" s="1"/>
  <c r="E20" i="97"/>
  <c r="K37" i="94"/>
  <c r="K48" i="94"/>
  <c r="DI33" i="94"/>
  <c r="DI36" i="94"/>
  <c r="CG36" i="94"/>
  <c r="AC36" i="94"/>
  <c r="J41" i="94" l="1"/>
  <c r="E42" i="94" l="1"/>
  <c r="F42" i="94"/>
  <c r="DJ17" i="94" l="1"/>
  <c r="DJ42" i="94" s="1"/>
  <c r="DF17" i="94"/>
  <c r="DE17" i="94"/>
  <c r="DD17" i="94"/>
  <c r="DC17" i="94"/>
  <c r="DC42" i="94" s="1"/>
  <c r="CZ17" i="94"/>
  <c r="CY17" i="94"/>
  <c r="CX17" i="94"/>
  <c r="CW17" i="94"/>
  <c r="CV17" i="94"/>
  <c r="CV42" i="94" s="1"/>
  <c r="CS17" i="94"/>
  <c r="CR17" i="94"/>
  <c r="CQ17" i="94"/>
  <c r="CP17" i="94"/>
  <c r="CO17" i="94"/>
  <c r="CO42" i="94" s="1"/>
  <c r="CL17" i="94"/>
  <c r="CK17" i="94"/>
  <c r="CJ17" i="94"/>
  <c r="CI17" i="94"/>
  <c r="CH17" i="94"/>
  <c r="CH42" i="94" s="1"/>
  <c r="CD17" i="94"/>
  <c r="CC17" i="94"/>
  <c r="CB17" i="94"/>
  <c r="CA17" i="94"/>
  <c r="CA42" i="94" s="1"/>
  <c r="BX17" i="94"/>
  <c r="BW17" i="94"/>
  <c r="BV17" i="94"/>
  <c r="BU17" i="94"/>
  <c r="BT17" i="94"/>
  <c r="BT42" i="94" s="1"/>
  <c r="BQ17" i="94"/>
  <c r="BP17" i="94"/>
  <c r="BO17" i="94"/>
  <c r="BN17" i="94"/>
  <c r="BM17" i="94"/>
  <c r="BM42" i="94" s="1"/>
  <c r="BJ17" i="94"/>
  <c r="BI17" i="94"/>
  <c r="BH17" i="94"/>
  <c r="BG17" i="94"/>
  <c r="BF17" i="94"/>
  <c r="BF42" i="94" s="1"/>
  <c r="BC17" i="94"/>
  <c r="BB17" i="94"/>
  <c r="BA17" i="94"/>
  <c r="AZ17" i="94"/>
  <c r="AY17" i="94"/>
  <c r="AY42" i="94" s="1"/>
  <c r="AV17" i="94"/>
  <c r="AU17" i="94"/>
  <c r="AT17" i="94"/>
  <c r="AS17" i="94"/>
  <c r="AR17" i="94"/>
  <c r="AR42" i="94" s="1"/>
  <c r="AO17" i="94"/>
  <c r="AN17" i="94"/>
  <c r="AM17" i="94"/>
  <c r="AK17" i="94"/>
  <c r="AK42" i="94" s="1"/>
  <c r="AG17" i="94"/>
  <c r="AF17" i="94"/>
  <c r="AE17" i="94"/>
  <c r="AD17" i="94"/>
  <c r="AD42" i="94" s="1"/>
  <c r="W42" i="94"/>
  <c r="T42" i="94"/>
  <c r="S42" i="94"/>
  <c r="R42" i="94"/>
  <c r="Q42" i="94"/>
  <c r="P17" i="94"/>
  <c r="P42" i="94" s="1"/>
  <c r="L17" i="94"/>
  <c r="K42" i="94"/>
  <c r="J42" i="94"/>
  <c r="D42" i="94"/>
  <c r="L42" i="94" l="1"/>
  <c r="N17" i="94"/>
  <c r="DH17" i="94"/>
  <c r="CT17" i="94"/>
  <c r="CF17" i="94"/>
  <c r="BY17" i="94"/>
  <c r="BD17" i="94"/>
  <c r="AW17" i="94"/>
  <c r="AB17" i="94"/>
  <c r="AB42" i="94" s="1"/>
  <c r="AP17" i="94"/>
  <c r="BR17" i="94"/>
  <c r="DA17" i="94"/>
  <c r="AI17" i="94"/>
  <c r="AI42" i="94" s="1"/>
  <c r="BK17" i="94"/>
  <c r="CM17" i="94"/>
  <c r="C42" i="94"/>
  <c r="BQ41" i="94"/>
  <c r="BN41" i="94"/>
  <c r="K41" i="94"/>
  <c r="L41" i="94"/>
  <c r="N41" i="94"/>
  <c r="O41" i="94"/>
  <c r="Q41" i="94"/>
  <c r="R41" i="94"/>
  <c r="S41" i="94"/>
  <c r="U41" i="94"/>
  <c r="V41" i="94"/>
  <c r="X41" i="94"/>
  <c r="Y41" i="94"/>
  <c r="Z41" i="94"/>
  <c r="AB41" i="94"/>
  <c r="AC41" i="94"/>
  <c r="AE41" i="94"/>
  <c r="AF41" i="94"/>
  <c r="AG41" i="94"/>
  <c r="AH41" i="94"/>
  <c r="AI41" i="94"/>
  <c r="AJ41" i="94"/>
  <c r="AL41" i="94"/>
  <c r="AM41" i="94"/>
  <c r="AN41" i="94"/>
  <c r="AO41" i="94"/>
  <c r="AP41" i="94"/>
  <c r="AQ41" i="94"/>
  <c r="AS41" i="94"/>
  <c r="AT41" i="94"/>
  <c r="AU41" i="94"/>
  <c r="AW41" i="94"/>
  <c r="AX41" i="94"/>
  <c r="AZ41" i="94"/>
  <c r="BA41" i="94"/>
  <c r="BB41" i="94"/>
  <c r="BC41" i="94"/>
  <c r="BD41" i="94"/>
  <c r="BE41" i="94"/>
  <c r="BG41" i="94"/>
  <c r="BH41" i="94"/>
  <c r="BI41" i="94"/>
  <c r="BJ41" i="94"/>
  <c r="BK41" i="94"/>
  <c r="BL41" i="94"/>
  <c r="BO41" i="94"/>
  <c r="BP41" i="94"/>
  <c r="BR41" i="94"/>
  <c r="BS41" i="94"/>
  <c r="BU41" i="94"/>
  <c r="BV41" i="94"/>
  <c r="BW41" i="94"/>
  <c r="BX41" i="94"/>
  <c r="CI41" i="94"/>
  <c r="CJ41" i="94"/>
  <c r="CK41" i="94"/>
  <c r="CL41" i="94"/>
  <c r="CM41" i="94"/>
  <c r="CN41" i="94"/>
  <c r="CP41" i="94"/>
  <c r="CQ41" i="94"/>
  <c r="CR41" i="94"/>
  <c r="CT41" i="94"/>
  <c r="CU41" i="94"/>
  <c r="CW41" i="94"/>
  <c r="CX41" i="94"/>
  <c r="CY41" i="94"/>
  <c r="CZ41" i="94"/>
  <c r="DA41" i="94"/>
  <c r="DB41" i="94"/>
  <c r="DD41" i="94"/>
  <c r="DE41" i="94"/>
  <c r="DF41" i="94"/>
  <c r="DG41" i="94"/>
  <c r="DH41" i="94"/>
  <c r="DI41" i="94"/>
  <c r="H41" i="94"/>
  <c r="D41" i="94"/>
  <c r="E41" i="94"/>
  <c r="G41" i="94"/>
  <c r="C41" i="94"/>
  <c r="J18" i="95"/>
  <c r="J5" i="95"/>
  <c r="DF42" i="94"/>
  <c r="DE42" i="94"/>
  <c r="DD42" i="94"/>
  <c r="CX48" i="94"/>
  <c r="CX42" i="94"/>
  <c r="CW42" i="94"/>
  <c r="CS48" i="94"/>
  <c r="CQ42" i="94"/>
  <c r="CP42" i="94"/>
  <c r="CJ48" i="94"/>
  <c r="CL48" i="94"/>
  <c r="CJ42" i="94"/>
  <c r="CI42" i="94"/>
  <c r="CC48" i="94"/>
  <c r="CC42" i="94"/>
  <c r="CB42" i="94"/>
  <c r="BX48" i="94"/>
  <c r="BV48" i="94"/>
  <c r="BV42" i="94"/>
  <c r="BU42" i="94"/>
  <c r="BO42" i="94"/>
  <c r="BN42" i="94"/>
  <c r="BH48" i="94"/>
  <c r="BH42" i="94"/>
  <c r="BG42" i="94"/>
  <c r="BC48" i="94"/>
  <c r="BA48" i="94"/>
  <c r="BA42" i="94"/>
  <c r="AZ42" i="94"/>
  <c r="AT48" i="94"/>
  <c r="AU42" i="94"/>
  <c r="AT42" i="94"/>
  <c r="AS42" i="94"/>
  <c r="AM42" i="94"/>
  <c r="AL42" i="94"/>
  <c r="AH48" i="94"/>
  <c r="AF42" i="94"/>
  <c r="AE42" i="94"/>
  <c r="Y42" i="94"/>
  <c r="X42" i="94"/>
  <c r="G36" i="94"/>
  <c r="I42" i="94"/>
  <c r="AZ46" i="94"/>
  <c r="AZ47" i="94" s="1"/>
  <c r="BA46" i="94"/>
  <c r="BA47" i="94" s="1"/>
  <c r="BB46" i="94"/>
  <c r="BB47" i="94" s="1"/>
  <c r="BC46" i="94"/>
  <c r="BC47" i="94" s="1"/>
  <c r="BD46" i="94"/>
  <c r="BD47" i="94" s="1"/>
  <c r="BE46" i="94"/>
  <c r="BE47" i="94" s="1"/>
  <c r="BF46" i="94"/>
  <c r="BF47" i="94" s="1"/>
  <c r="BG46" i="94"/>
  <c r="BG47" i="94" s="1"/>
  <c r="BH46" i="94"/>
  <c r="BH47" i="94" s="1"/>
  <c r="BI46" i="94"/>
  <c r="BI47" i="94" s="1"/>
  <c r="BJ46" i="94"/>
  <c r="BJ47" i="94" s="1"/>
  <c r="BK46" i="94"/>
  <c r="BK47" i="94" s="1"/>
  <c r="BL46" i="94"/>
  <c r="BL47" i="94" s="1"/>
  <c r="BM46" i="94"/>
  <c r="BM47" i="94" s="1"/>
  <c r="BN46" i="94"/>
  <c r="BN47" i="94" s="1"/>
  <c r="BO46" i="94"/>
  <c r="BO47" i="94" s="1"/>
  <c r="BP46" i="94"/>
  <c r="BP47" i="94" s="1"/>
  <c r="BQ46" i="94"/>
  <c r="BQ47" i="94" s="1"/>
  <c r="BR46" i="94"/>
  <c r="BR47" i="94" s="1"/>
  <c r="BS46" i="94"/>
  <c r="BS47" i="94" s="1"/>
  <c r="BT46" i="94"/>
  <c r="BT47" i="94" s="1"/>
  <c r="BU46" i="94"/>
  <c r="BU47" i="94" s="1"/>
  <c r="BV46" i="94"/>
  <c r="BV47" i="94" s="1"/>
  <c r="BW46" i="94"/>
  <c r="BW47" i="94" s="1"/>
  <c r="BX46" i="94"/>
  <c r="BX47" i="94" s="1"/>
  <c r="BY46" i="94"/>
  <c r="BY47" i="94" s="1"/>
  <c r="BZ46" i="94"/>
  <c r="BZ47" i="94" s="1"/>
  <c r="CA46" i="94"/>
  <c r="CA47" i="94" s="1"/>
  <c r="CB46" i="94"/>
  <c r="CB47" i="94" s="1"/>
  <c r="CC46" i="94"/>
  <c r="CC47" i="94" s="1"/>
  <c r="CD46" i="94"/>
  <c r="CD47" i="94" s="1"/>
  <c r="CE46" i="94"/>
  <c r="CE47" i="94" s="1"/>
  <c r="CF46" i="94"/>
  <c r="CF47" i="94" s="1"/>
  <c r="CG46" i="94"/>
  <c r="CG47" i="94" s="1"/>
  <c r="CH46" i="94"/>
  <c r="CH47" i="94" s="1"/>
  <c r="CI46" i="94"/>
  <c r="CI47" i="94" s="1"/>
  <c r="CJ46" i="94"/>
  <c r="CJ47" i="94" s="1"/>
  <c r="CK46" i="94"/>
  <c r="CK47" i="94" s="1"/>
  <c r="CL46" i="94"/>
  <c r="CL47" i="94" s="1"/>
  <c r="CM46" i="94"/>
  <c r="CM47" i="94" s="1"/>
  <c r="CN46" i="94"/>
  <c r="CN47" i="94" s="1"/>
  <c r="CO46" i="94"/>
  <c r="CO47" i="94" s="1"/>
  <c r="CP46" i="94"/>
  <c r="CP47" i="94" s="1"/>
  <c r="CQ46" i="94"/>
  <c r="CQ47" i="94" s="1"/>
  <c r="CR46" i="94"/>
  <c r="CR47" i="94" s="1"/>
  <c r="CS46" i="94"/>
  <c r="CS47" i="94" s="1"/>
  <c r="CT46" i="94"/>
  <c r="CT47" i="94" s="1"/>
  <c r="CU46" i="94"/>
  <c r="CU47" i="94" s="1"/>
  <c r="CV46" i="94"/>
  <c r="CV47" i="94" s="1"/>
  <c r="CW46" i="94"/>
  <c r="CW47" i="94" s="1"/>
  <c r="CX46" i="94"/>
  <c r="CX47" i="94" s="1"/>
  <c r="CY46" i="94"/>
  <c r="CY47" i="94" s="1"/>
  <c r="CZ46" i="94"/>
  <c r="CZ47" i="94" s="1"/>
  <c r="DA46" i="94"/>
  <c r="DA47" i="94" s="1"/>
  <c r="DB46" i="94"/>
  <c r="DB47" i="94" s="1"/>
  <c r="DC46" i="94"/>
  <c r="DC47" i="94" s="1"/>
  <c r="DD46" i="94"/>
  <c r="DD47" i="94" s="1"/>
  <c r="DE46" i="94"/>
  <c r="DE47" i="94" s="1"/>
  <c r="DF46" i="94"/>
  <c r="DF47" i="94" s="1"/>
  <c r="DG46" i="94"/>
  <c r="DG47" i="94" s="1"/>
  <c r="DH46" i="94"/>
  <c r="DH47" i="94" s="1"/>
  <c r="DI46" i="94"/>
  <c r="DI47" i="94" s="1"/>
  <c r="DJ46" i="94"/>
  <c r="DJ47" i="94" s="1"/>
  <c r="CZ43" i="94"/>
  <c r="CY43" i="94"/>
  <c r="CX43" i="94"/>
  <c r="CW43" i="94"/>
  <c r="CV43" i="94"/>
  <c r="CU43" i="94"/>
  <c r="CT43" i="94"/>
  <c r="CS43" i="94"/>
  <c r="CR43" i="94"/>
  <c r="CQ43" i="94"/>
  <c r="CP43" i="94"/>
  <c r="CO43" i="94"/>
  <c r="CN43" i="94"/>
  <c r="CM43" i="94"/>
  <c r="CL43" i="94"/>
  <c r="CK43" i="94"/>
  <c r="CJ43" i="94"/>
  <c r="CI43" i="94"/>
  <c r="CH43" i="94"/>
  <c r="CG43" i="94"/>
  <c r="CF43" i="94"/>
  <c r="CE43" i="94"/>
  <c r="CD43" i="94"/>
  <c r="CC43" i="94"/>
  <c r="CB43" i="94"/>
  <c r="CA43" i="94"/>
  <c r="BZ43" i="94"/>
  <c r="BY43" i="94"/>
  <c r="BX43" i="94"/>
  <c r="BW43" i="94"/>
  <c r="BV43" i="94"/>
  <c r="BU43" i="94"/>
  <c r="BT43" i="94"/>
  <c r="BS43" i="94"/>
  <c r="BR43" i="94"/>
  <c r="BQ43" i="94"/>
  <c r="BP43" i="94"/>
  <c r="BO43" i="94"/>
  <c r="BN43" i="94"/>
  <c r="BM43" i="94"/>
  <c r="BL43" i="94"/>
  <c r="BK43" i="94"/>
  <c r="BJ43" i="94"/>
  <c r="BI43" i="94"/>
  <c r="BH43" i="94"/>
  <c r="BG43" i="94"/>
  <c r="BF43" i="94"/>
  <c r="BE43" i="94"/>
  <c r="BD43" i="94"/>
  <c r="BC43" i="94"/>
  <c r="BB43" i="94"/>
  <c r="BA43" i="94"/>
  <c r="AZ43" i="94"/>
  <c r="DB43" i="94"/>
  <c r="DC43" i="94"/>
  <c r="DD43" i="94"/>
  <c r="DE43" i="94"/>
  <c r="DF43" i="94"/>
  <c r="DG43" i="94"/>
  <c r="DH43" i="94"/>
  <c r="DI43" i="94"/>
  <c r="DJ43" i="94"/>
  <c r="DA43" i="94"/>
  <c r="C4" i="95"/>
  <c r="DP40" i="94"/>
  <c r="DO40" i="94"/>
  <c r="DQ40" i="94" s="1"/>
  <c r="DN40" i="94"/>
  <c r="DM40" i="94"/>
  <c r="DP39" i="94"/>
  <c r="DO39" i="94"/>
  <c r="DQ39" i="94" s="1"/>
  <c r="DN39" i="94"/>
  <c r="DM39" i="94"/>
  <c r="DP38" i="94"/>
  <c r="DO38" i="94"/>
  <c r="DQ38" i="94" s="1"/>
  <c r="DN38" i="94"/>
  <c r="DM38" i="94"/>
  <c r="DM31" i="94"/>
  <c r="DL31" i="94"/>
  <c r="DM30" i="94"/>
  <c r="DL30" i="94"/>
  <c r="DM29" i="94"/>
  <c r="DL29" i="94"/>
  <c r="DM28" i="94"/>
  <c r="DL28" i="94"/>
  <c r="DM27" i="94"/>
  <c r="DL27" i="94"/>
  <c r="DM26" i="94"/>
  <c r="DL26" i="94"/>
  <c r="DM25" i="94"/>
  <c r="DL25" i="94"/>
  <c r="DM24" i="94"/>
  <c r="DL24" i="94"/>
  <c r="DM23" i="94"/>
  <c r="DL23" i="94"/>
  <c r="DM22" i="94"/>
  <c r="DL22" i="94"/>
  <c r="DM21" i="94"/>
  <c r="DL21" i="94"/>
  <c r="DM20" i="94"/>
  <c r="DL20" i="94"/>
  <c r="DM19" i="94"/>
  <c r="DL19" i="94"/>
  <c r="DK19" i="94"/>
  <c r="DM18" i="94"/>
  <c r="DL18" i="94"/>
  <c r="DM5" i="94"/>
  <c r="DL5" i="94"/>
  <c r="K4" i="95"/>
  <c r="J19" i="95"/>
  <c r="B18" i="95"/>
  <c r="J17" i="95"/>
  <c r="B17" i="95"/>
  <c r="B16" i="95"/>
  <c r="J15" i="95"/>
  <c r="B15" i="95"/>
  <c r="J14" i="95"/>
  <c r="B14" i="95"/>
  <c r="B13" i="95"/>
  <c r="J12" i="95"/>
  <c r="B12" i="95"/>
  <c r="J11" i="95"/>
  <c r="B11" i="95"/>
  <c r="B10" i="95"/>
  <c r="J9" i="95"/>
  <c r="B9" i="95"/>
  <c r="B8" i="95"/>
  <c r="B6" i="95"/>
  <c r="B5" i="95"/>
  <c r="J4" i="95"/>
  <c r="K11" i="95"/>
  <c r="C11" i="95"/>
  <c r="C10" i="95"/>
  <c r="K9" i="95"/>
  <c r="J2" i="10"/>
  <c r="J3" i="10"/>
  <c r="J4" i="10"/>
  <c r="J5" i="10"/>
  <c r="J6" i="10"/>
  <c r="J7" i="10"/>
  <c r="J8" i="10"/>
  <c r="J9" i="10"/>
  <c r="J10" i="10"/>
  <c r="J11" i="10"/>
  <c r="J12" i="10"/>
  <c r="J13" i="10"/>
  <c r="J14" i="10"/>
  <c r="J15" i="10"/>
  <c r="J16" i="10"/>
  <c r="J17" i="10"/>
  <c r="J18" i="10"/>
  <c r="J19" i="10"/>
  <c r="J20" i="10"/>
  <c r="J21" i="10"/>
  <c r="J22" i="10"/>
  <c r="J23" i="10"/>
  <c r="J24" i="10"/>
  <c r="J25" i="10"/>
  <c r="J26" i="10"/>
  <c r="J27" i="10"/>
  <c r="J28" i="10"/>
  <c r="J29" i="10"/>
  <c r="J30" i="10"/>
  <c r="J31" i="10"/>
  <c r="J32" i="10"/>
  <c r="J33" i="10"/>
  <c r="J34" i="10"/>
  <c r="J35" i="10"/>
  <c r="J36" i="10"/>
  <c r="J37" i="10"/>
  <c r="J38" i="10"/>
  <c r="J39" i="10"/>
  <c r="J40" i="10"/>
  <c r="J41" i="10"/>
  <c r="J42" i="10"/>
  <c r="J43" i="10"/>
  <c r="J44" i="10"/>
  <c r="J45" i="10"/>
  <c r="J46" i="10"/>
  <c r="J47" i="10"/>
  <c r="J48" i="10"/>
  <c r="J49" i="10"/>
  <c r="J50" i="10"/>
  <c r="J51" i="10"/>
  <c r="J52" i="10"/>
  <c r="J53" i="10"/>
  <c r="J54" i="10"/>
  <c r="J55" i="10"/>
  <c r="J56" i="10"/>
  <c r="J57" i="10"/>
  <c r="J58" i="10"/>
  <c r="J59" i="10"/>
  <c r="J60" i="10"/>
  <c r="J61" i="10"/>
  <c r="J62" i="10"/>
  <c r="J63" i="10"/>
  <c r="J64" i="10"/>
  <c r="J65" i="10"/>
  <c r="J66" i="10"/>
  <c r="J67" i="10"/>
  <c r="J68" i="10"/>
  <c r="J69" i="10"/>
  <c r="J70" i="10"/>
  <c r="J71" i="10"/>
  <c r="J72" i="10"/>
  <c r="J73" i="10"/>
  <c r="J74" i="10"/>
  <c r="J75" i="10"/>
  <c r="J76" i="10"/>
  <c r="J77" i="10"/>
  <c r="J78" i="10"/>
  <c r="J79" i="10"/>
  <c r="J80" i="10"/>
  <c r="J81" i="10"/>
  <c r="J82" i="10"/>
  <c r="J83" i="10"/>
  <c r="J84" i="10"/>
  <c r="J85" i="10"/>
  <c r="J86" i="10"/>
  <c r="J87" i="10"/>
  <c r="J88" i="10"/>
  <c r="J89" i="10"/>
  <c r="J90" i="10"/>
  <c r="J91" i="10"/>
  <c r="J92" i="10"/>
  <c r="J93" i="10"/>
  <c r="J94" i="10"/>
  <c r="J95" i="10"/>
  <c r="J96" i="10"/>
  <c r="J97" i="10"/>
  <c r="J98" i="10"/>
  <c r="J99" i="10"/>
  <c r="J100" i="10"/>
  <c r="J101" i="10"/>
  <c r="J102" i="10"/>
  <c r="J103" i="10"/>
  <c r="J104" i="10"/>
  <c r="J105" i="10"/>
  <c r="J106" i="10"/>
  <c r="J107" i="10"/>
  <c r="J108" i="10"/>
  <c r="J109" i="10"/>
  <c r="J110" i="10"/>
  <c r="J111" i="10"/>
  <c r="J112" i="10"/>
  <c r="J113" i="10"/>
  <c r="J114" i="10"/>
  <c r="J115" i="10"/>
  <c r="J116" i="10"/>
  <c r="J117" i="10"/>
  <c r="J118" i="10"/>
  <c r="J119" i="10"/>
  <c r="J120" i="10"/>
  <c r="J121" i="10"/>
  <c r="J122" i="10"/>
  <c r="J123" i="10"/>
  <c r="J124" i="10"/>
  <c r="J125" i="10"/>
  <c r="J126" i="10"/>
  <c r="J127" i="10"/>
  <c r="J128" i="10"/>
  <c r="J129" i="10"/>
  <c r="J130" i="10"/>
  <c r="J131" i="10"/>
  <c r="J132" i="10"/>
  <c r="J133" i="10"/>
  <c r="J134" i="10"/>
  <c r="J135" i="10"/>
  <c r="J136" i="10"/>
  <c r="J137" i="10"/>
  <c r="J138" i="10"/>
  <c r="J139" i="10"/>
  <c r="J140" i="10"/>
  <c r="J141" i="10"/>
  <c r="J142" i="10"/>
  <c r="J143" i="10"/>
  <c r="J144" i="10"/>
  <c r="J145" i="10"/>
  <c r="J146" i="10"/>
  <c r="J147" i="10"/>
  <c r="J148" i="10"/>
  <c r="J149" i="10"/>
  <c r="J150" i="10"/>
  <c r="J151" i="10"/>
  <c r="J152" i="10"/>
  <c r="J153" i="10"/>
  <c r="J154" i="10"/>
  <c r="J155" i="10"/>
  <c r="J156" i="10"/>
  <c r="J157" i="10"/>
  <c r="J158" i="10"/>
  <c r="J159" i="10"/>
  <c r="J160" i="10"/>
  <c r="J161" i="10"/>
  <c r="J162" i="10"/>
  <c r="J163" i="10"/>
  <c r="J164" i="10"/>
  <c r="J165" i="10"/>
  <c r="J166" i="10"/>
  <c r="J167" i="10"/>
  <c r="J168" i="10"/>
  <c r="J169" i="10"/>
  <c r="J170" i="10"/>
  <c r="J171" i="10"/>
  <c r="J172" i="10"/>
  <c r="J173" i="10"/>
  <c r="J174" i="10"/>
  <c r="J175" i="10"/>
  <c r="J176" i="10"/>
  <c r="J177" i="10"/>
  <c r="J178" i="10"/>
  <c r="J179" i="10"/>
  <c r="J180" i="10"/>
  <c r="J181" i="10"/>
  <c r="J182" i="10"/>
  <c r="J183" i="10"/>
  <c r="J184" i="10"/>
  <c r="J185" i="10"/>
  <c r="J186" i="10"/>
  <c r="J187" i="10"/>
  <c r="J188" i="10"/>
  <c r="J189" i="10"/>
  <c r="J190" i="10"/>
  <c r="J191" i="10"/>
  <c r="J192" i="10"/>
  <c r="J193" i="10"/>
  <c r="J194" i="10"/>
  <c r="J195" i="10"/>
  <c r="J196" i="10"/>
  <c r="J197" i="10"/>
  <c r="J198" i="10"/>
  <c r="J199" i="10"/>
  <c r="J200" i="10"/>
  <c r="J201" i="10"/>
  <c r="J202" i="10"/>
  <c r="J203" i="10"/>
  <c r="J204" i="10"/>
  <c r="J205" i="10"/>
  <c r="J206" i="10"/>
  <c r="J207" i="10"/>
  <c r="J208" i="10"/>
  <c r="J209" i="10"/>
  <c r="J210" i="10"/>
  <c r="J211" i="10"/>
  <c r="J212" i="10"/>
  <c r="J213" i="10"/>
  <c r="J214" i="10"/>
  <c r="J215" i="10"/>
  <c r="J216" i="10"/>
  <c r="J217" i="10"/>
  <c r="J218" i="10"/>
  <c r="J219" i="10"/>
  <c r="J220" i="10"/>
  <c r="J221" i="10"/>
  <c r="J222" i="10"/>
  <c r="J223" i="10"/>
  <c r="J224" i="10"/>
  <c r="J225" i="10"/>
  <c r="J226" i="10"/>
  <c r="J227" i="10"/>
  <c r="J228" i="10"/>
  <c r="J229" i="10"/>
  <c r="J230" i="10"/>
  <c r="J231" i="10"/>
  <c r="J232" i="10"/>
  <c r="J233" i="10"/>
  <c r="J234" i="10"/>
  <c r="J235" i="10"/>
  <c r="J236" i="10"/>
  <c r="J237" i="10"/>
  <c r="J238" i="10"/>
  <c r="J239" i="10"/>
  <c r="J240" i="10"/>
  <c r="J241" i="10"/>
  <c r="J242" i="10"/>
  <c r="J243" i="10"/>
  <c r="J244" i="10"/>
  <c r="J245" i="10"/>
  <c r="J246" i="10"/>
  <c r="J247" i="10"/>
  <c r="J248" i="10"/>
  <c r="J249" i="10"/>
  <c r="J250" i="10"/>
  <c r="J251" i="10"/>
  <c r="J252" i="10"/>
  <c r="J253" i="10"/>
  <c r="J254" i="10"/>
  <c r="J255" i="10"/>
  <c r="J256" i="10"/>
  <c r="J257" i="10"/>
  <c r="J258" i="10"/>
  <c r="J259" i="10"/>
  <c r="J260" i="10"/>
  <c r="J261" i="10"/>
  <c r="J262" i="10"/>
  <c r="J263" i="10"/>
  <c r="J264" i="10"/>
  <c r="J265" i="10"/>
  <c r="J266" i="10"/>
  <c r="J267" i="10"/>
  <c r="J268" i="10"/>
  <c r="J269" i="10"/>
  <c r="J270" i="10"/>
  <c r="J271" i="10"/>
  <c r="J272" i="10"/>
  <c r="J273" i="10"/>
  <c r="J274" i="10"/>
  <c r="J275" i="10"/>
  <c r="J276" i="10"/>
  <c r="J277" i="10"/>
  <c r="J278" i="10"/>
  <c r="J279" i="10"/>
  <c r="J280" i="10"/>
  <c r="J281" i="10"/>
  <c r="J282" i="10"/>
  <c r="J283" i="10"/>
  <c r="J284" i="10"/>
  <c r="J285" i="10"/>
  <c r="J286" i="10"/>
  <c r="J287" i="10"/>
  <c r="J288" i="10"/>
  <c r="J289" i="10"/>
  <c r="J290" i="10"/>
  <c r="J291" i="10"/>
  <c r="J292" i="10"/>
  <c r="J293" i="10"/>
  <c r="J294" i="10"/>
  <c r="J295" i="10"/>
  <c r="J296" i="10"/>
  <c r="J297" i="10"/>
  <c r="J298" i="10"/>
  <c r="J299" i="10"/>
  <c r="J300" i="10"/>
  <c r="J301" i="10"/>
  <c r="J302" i="10"/>
  <c r="J303" i="10"/>
  <c r="J304" i="10"/>
  <c r="J305" i="10"/>
  <c r="J306" i="10"/>
  <c r="J307" i="10"/>
  <c r="J308" i="10"/>
  <c r="J309" i="10"/>
  <c r="J310" i="10"/>
  <c r="J311" i="10"/>
  <c r="J312" i="10"/>
  <c r="J313" i="10"/>
  <c r="J314" i="10"/>
  <c r="J315" i="10"/>
  <c r="J316" i="10"/>
  <c r="J317" i="10"/>
  <c r="J318" i="10"/>
  <c r="J319" i="10"/>
  <c r="J320" i="10"/>
  <c r="J321" i="10"/>
  <c r="J322" i="10"/>
  <c r="J323" i="10"/>
  <c r="J324" i="10"/>
  <c r="J325" i="10"/>
  <c r="J326" i="10"/>
  <c r="J327" i="10"/>
  <c r="J328" i="10"/>
  <c r="J329" i="10"/>
  <c r="J330" i="10"/>
  <c r="J331" i="10"/>
  <c r="J332" i="10"/>
  <c r="J333" i="10"/>
  <c r="J334" i="10"/>
  <c r="J335" i="10"/>
  <c r="J336" i="10"/>
  <c r="J337" i="10"/>
  <c r="J338" i="10"/>
  <c r="J339" i="10"/>
  <c r="J340" i="10"/>
  <c r="J341" i="10"/>
  <c r="J342" i="10"/>
  <c r="J343" i="10"/>
  <c r="J344" i="10"/>
  <c r="J345" i="10"/>
  <c r="J346" i="10"/>
  <c r="J347" i="10"/>
  <c r="J348" i="10"/>
  <c r="J349" i="10"/>
  <c r="J350" i="10"/>
  <c r="J351" i="10"/>
  <c r="J352" i="10"/>
  <c r="J353" i="10"/>
  <c r="J354" i="10"/>
  <c r="J355" i="10"/>
  <c r="J356" i="10"/>
  <c r="J357" i="10"/>
  <c r="J358" i="10"/>
  <c r="J359" i="10"/>
  <c r="J360" i="10"/>
  <c r="J361" i="10"/>
  <c r="J362" i="10"/>
  <c r="J363" i="10"/>
  <c r="J364" i="10"/>
  <c r="J365" i="10"/>
  <c r="J366" i="10"/>
  <c r="J367" i="10"/>
  <c r="J368" i="10"/>
  <c r="J369" i="10"/>
  <c r="J370" i="10"/>
  <c r="J371" i="10"/>
  <c r="J372" i="10"/>
  <c r="J373" i="10"/>
  <c r="J374" i="10"/>
  <c r="J375" i="10"/>
  <c r="J376" i="10"/>
  <c r="J377" i="10"/>
  <c r="J378" i="10"/>
  <c r="J379" i="10"/>
  <c r="J380" i="10"/>
  <c r="J381" i="10"/>
  <c r="J382" i="10"/>
  <c r="J383" i="10"/>
  <c r="J384" i="10"/>
  <c r="J385" i="10"/>
  <c r="J386" i="10"/>
  <c r="J387" i="10"/>
  <c r="J388" i="10"/>
  <c r="J389" i="10"/>
  <c r="J390" i="10"/>
  <c r="J391" i="10"/>
  <c r="J392" i="10"/>
  <c r="J393" i="10"/>
  <c r="J394" i="10"/>
  <c r="J395" i="10"/>
  <c r="J396" i="10"/>
  <c r="J397" i="10"/>
  <c r="J398" i="10"/>
  <c r="J399" i="10"/>
  <c r="J400" i="10"/>
  <c r="J401" i="10"/>
  <c r="J402" i="10"/>
  <c r="J403" i="10"/>
  <c r="J404" i="10"/>
  <c r="J405" i="10"/>
  <c r="J406" i="10"/>
  <c r="J407" i="10"/>
  <c r="J408" i="10"/>
  <c r="J409" i="10"/>
  <c r="J410" i="10"/>
  <c r="J411" i="10"/>
  <c r="J412" i="10"/>
  <c r="J413" i="10"/>
  <c r="J414" i="10"/>
  <c r="J415" i="10"/>
  <c r="J416" i="10"/>
  <c r="J417" i="10"/>
  <c r="J418" i="10"/>
  <c r="J419" i="10"/>
  <c r="J420" i="10"/>
  <c r="J421" i="10"/>
  <c r="J422" i="10"/>
  <c r="J423" i="10"/>
  <c r="J424" i="10"/>
  <c r="J425" i="10"/>
  <c r="J426" i="10"/>
  <c r="J427" i="10"/>
  <c r="J428" i="10"/>
  <c r="J429" i="10"/>
  <c r="J430" i="10"/>
  <c r="J431" i="10"/>
  <c r="J432" i="10"/>
  <c r="J433" i="10"/>
  <c r="J434" i="10"/>
  <c r="J435" i="10"/>
  <c r="J436" i="10"/>
  <c r="J437" i="10"/>
  <c r="J438" i="10"/>
  <c r="J439" i="10"/>
  <c r="J440" i="10"/>
  <c r="J441" i="10"/>
  <c r="J442" i="10"/>
  <c r="J443" i="10"/>
  <c r="J444" i="10"/>
  <c r="J445" i="10"/>
  <c r="J446" i="10"/>
  <c r="J447" i="10"/>
  <c r="J448" i="10"/>
  <c r="J449" i="10"/>
  <c r="J450" i="10"/>
  <c r="J451" i="10"/>
  <c r="J452" i="10"/>
  <c r="J453" i="10"/>
  <c r="J454" i="10"/>
  <c r="J455" i="10"/>
  <c r="J456" i="10"/>
  <c r="J457" i="10"/>
  <c r="J458" i="10"/>
  <c r="J459" i="10"/>
  <c r="J460" i="10"/>
  <c r="J461" i="10"/>
  <c r="J462" i="10"/>
  <c r="J463" i="10"/>
  <c r="J464" i="10"/>
  <c r="J465" i="10"/>
  <c r="J466" i="10"/>
  <c r="J467" i="10"/>
  <c r="J468" i="10"/>
  <c r="J469" i="10"/>
  <c r="J470" i="10"/>
  <c r="J471" i="10"/>
  <c r="J472" i="10"/>
  <c r="J473" i="10"/>
  <c r="J474" i="10"/>
  <c r="J475" i="10"/>
  <c r="J476" i="10"/>
  <c r="J477" i="10"/>
  <c r="J478" i="10"/>
  <c r="J479" i="10"/>
  <c r="J480" i="10"/>
  <c r="J481" i="10"/>
  <c r="J482" i="10"/>
  <c r="J483" i="10"/>
  <c r="J484" i="10"/>
  <c r="J485" i="10"/>
  <c r="J486" i="10"/>
  <c r="J487" i="10"/>
  <c r="J488" i="10"/>
  <c r="J489" i="10"/>
  <c r="J490" i="10"/>
  <c r="J491" i="10"/>
  <c r="J492" i="10"/>
  <c r="J493" i="10"/>
  <c r="J494" i="10"/>
  <c r="J495" i="10"/>
  <c r="J496" i="10"/>
  <c r="J497" i="10"/>
  <c r="J498" i="10"/>
  <c r="J499" i="10"/>
  <c r="J500" i="10"/>
  <c r="J501" i="10"/>
  <c r="J502" i="10"/>
  <c r="J503" i="10"/>
  <c r="J504" i="10"/>
  <c r="J505" i="10"/>
  <c r="J506" i="10"/>
  <c r="J507" i="10"/>
  <c r="J508" i="10"/>
  <c r="J509" i="10"/>
  <c r="J510" i="10"/>
  <c r="J511" i="10"/>
  <c r="J512" i="10"/>
  <c r="J513" i="10"/>
  <c r="J514" i="10"/>
  <c r="J515" i="10"/>
  <c r="J516" i="10"/>
  <c r="J517" i="10"/>
  <c r="J518" i="10"/>
  <c r="J519" i="10"/>
  <c r="J520" i="10"/>
  <c r="J521" i="10"/>
  <c r="J522" i="10"/>
  <c r="J523" i="10"/>
  <c r="J524" i="10"/>
  <c r="J525" i="10"/>
  <c r="J526" i="10"/>
  <c r="J527" i="10"/>
  <c r="J528" i="10"/>
  <c r="J529" i="10"/>
  <c r="J530" i="10"/>
  <c r="J531" i="10"/>
  <c r="J532" i="10"/>
  <c r="J533" i="10"/>
  <c r="J534" i="10"/>
  <c r="J535" i="10"/>
  <c r="J536" i="10"/>
  <c r="J537" i="10"/>
  <c r="J538" i="10"/>
  <c r="J539" i="10"/>
  <c r="J540" i="10"/>
  <c r="J541" i="10"/>
  <c r="J542" i="10"/>
  <c r="J543" i="10"/>
  <c r="J544" i="10"/>
  <c r="J545" i="10"/>
  <c r="J546" i="10"/>
  <c r="J547" i="10"/>
  <c r="J548" i="10"/>
  <c r="J549" i="10"/>
  <c r="J550" i="10"/>
  <c r="J551" i="10"/>
  <c r="J552" i="10"/>
  <c r="J553" i="10"/>
  <c r="J554" i="10"/>
  <c r="J555" i="10"/>
  <c r="J556" i="10"/>
  <c r="J557" i="10"/>
  <c r="J558" i="10"/>
  <c r="J559" i="10"/>
  <c r="J560" i="10"/>
  <c r="J561" i="10"/>
  <c r="J562" i="10"/>
  <c r="J563" i="10"/>
  <c r="J564" i="10"/>
  <c r="J565" i="10"/>
  <c r="J566" i="10"/>
  <c r="J567" i="10"/>
  <c r="J568" i="10"/>
  <c r="J569" i="10"/>
  <c r="J570" i="10"/>
  <c r="J571" i="10"/>
  <c r="J572" i="10"/>
  <c r="J573" i="10"/>
  <c r="J574" i="10"/>
  <c r="J575" i="10"/>
  <c r="J576" i="10"/>
  <c r="J577" i="10"/>
  <c r="J578" i="10"/>
  <c r="J579" i="10"/>
  <c r="J580" i="10"/>
  <c r="J581" i="10"/>
  <c r="J582" i="10"/>
  <c r="J583" i="10"/>
  <c r="J584" i="10"/>
  <c r="J585" i="10"/>
  <c r="J586" i="10"/>
  <c r="J587" i="10"/>
  <c r="J588" i="10"/>
  <c r="J589" i="10"/>
  <c r="J590" i="10"/>
  <c r="J591" i="10"/>
  <c r="J592" i="10"/>
  <c r="J593" i="10"/>
  <c r="J594" i="10"/>
  <c r="J595" i="10"/>
  <c r="J596" i="10"/>
  <c r="J597" i="10"/>
  <c r="J598" i="10"/>
  <c r="J599" i="10"/>
  <c r="J600" i="10"/>
  <c r="J601" i="10"/>
  <c r="J602" i="10"/>
  <c r="J603" i="10"/>
  <c r="J604" i="10"/>
  <c r="J605" i="10"/>
  <c r="J606" i="10"/>
  <c r="J607" i="10"/>
  <c r="J608" i="10"/>
  <c r="J609" i="10"/>
  <c r="J610" i="10"/>
  <c r="J611" i="10"/>
  <c r="J612" i="10"/>
  <c r="J613" i="10"/>
  <c r="J614" i="10"/>
  <c r="J615" i="10"/>
  <c r="J616" i="10"/>
  <c r="J617" i="10"/>
  <c r="J618" i="10"/>
  <c r="J619" i="10"/>
  <c r="J620" i="10"/>
  <c r="J621" i="10"/>
  <c r="J622" i="10"/>
  <c r="J623" i="10"/>
  <c r="J624" i="10"/>
  <c r="J625" i="10"/>
  <c r="J626" i="10"/>
  <c r="J627" i="10"/>
  <c r="J628" i="10"/>
  <c r="J629" i="10"/>
  <c r="J630" i="10"/>
  <c r="J631" i="10"/>
  <c r="J632" i="10"/>
  <c r="J633" i="10"/>
  <c r="J634" i="10"/>
  <c r="J635" i="10"/>
  <c r="J636" i="10"/>
  <c r="J637" i="10"/>
  <c r="J638" i="10"/>
  <c r="J639" i="10"/>
  <c r="J640" i="10"/>
  <c r="J641" i="10"/>
  <c r="J642" i="10"/>
  <c r="J643" i="10"/>
  <c r="J644" i="10"/>
  <c r="J645" i="10"/>
  <c r="J646" i="10"/>
  <c r="J647" i="10"/>
  <c r="J648" i="10"/>
  <c r="J649" i="10"/>
  <c r="J650" i="10"/>
  <c r="J651" i="10"/>
  <c r="J652" i="10"/>
  <c r="J653" i="10"/>
  <c r="J654" i="10"/>
  <c r="J655" i="10"/>
  <c r="J656" i="10"/>
  <c r="J657" i="10"/>
  <c r="J658" i="10"/>
  <c r="J659" i="10"/>
  <c r="J660" i="10"/>
  <c r="J661" i="10"/>
  <c r="J662" i="10"/>
  <c r="J663" i="10"/>
  <c r="J664" i="10"/>
  <c r="J665" i="10"/>
  <c r="J666" i="10"/>
  <c r="J667" i="10"/>
  <c r="J668" i="10"/>
  <c r="J669" i="10"/>
  <c r="J670" i="10"/>
  <c r="J671" i="10"/>
  <c r="J672" i="10"/>
  <c r="J673" i="10"/>
  <c r="J674" i="10"/>
  <c r="J675" i="10"/>
  <c r="J676" i="10"/>
  <c r="J677" i="10"/>
  <c r="J678" i="10"/>
  <c r="J679" i="10"/>
  <c r="J680" i="10"/>
  <c r="J681" i="10"/>
  <c r="J682" i="10"/>
  <c r="J683" i="10"/>
  <c r="J684" i="10"/>
  <c r="J685" i="10"/>
  <c r="J686" i="10"/>
  <c r="J687" i="10"/>
  <c r="J688" i="10"/>
  <c r="J689" i="10"/>
  <c r="J690" i="10"/>
  <c r="J691" i="10"/>
  <c r="J692" i="10"/>
  <c r="J693" i="10"/>
  <c r="J694" i="10"/>
  <c r="J695" i="10"/>
  <c r="J696" i="10"/>
  <c r="J697" i="10"/>
  <c r="J698" i="10"/>
  <c r="J699" i="10"/>
  <c r="J700" i="10"/>
  <c r="J701" i="10"/>
  <c r="J702" i="10"/>
  <c r="J703" i="10"/>
  <c r="J704" i="10"/>
  <c r="J705" i="10"/>
  <c r="J706" i="10"/>
  <c r="J707" i="10"/>
  <c r="J708" i="10"/>
  <c r="J709" i="10"/>
  <c r="J710" i="10"/>
  <c r="J711" i="10"/>
  <c r="J712" i="10"/>
  <c r="J713" i="10"/>
  <c r="J714" i="10"/>
  <c r="J715" i="10"/>
  <c r="J716" i="10"/>
  <c r="J717" i="10"/>
  <c r="J718" i="10"/>
  <c r="J719" i="10"/>
  <c r="J720" i="10"/>
  <c r="J721" i="10"/>
  <c r="J722" i="10"/>
  <c r="J723" i="10"/>
  <c r="J724" i="10"/>
  <c r="J725" i="10"/>
  <c r="J726" i="10"/>
  <c r="J727" i="10"/>
  <c r="J728" i="10"/>
  <c r="J729" i="10"/>
  <c r="J730" i="10"/>
  <c r="J731" i="10"/>
  <c r="J732" i="10"/>
  <c r="J733" i="10"/>
  <c r="J734" i="10"/>
  <c r="J735" i="10"/>
  <c r="J736" i="10"/>
  <c r="J737" i="10"/>
  <c r="J738" i="10"/>
  <c r="J739" i="10"/>
  <c r="J740" i="10"/>
  <c r="J741" i="10"/>
  <c r="J742" i="10"/>
  <c r="J743" i="10"/>
  <c r="J744" i="10"/>
  <c r="J745" i="10"/>
  <c r="J746" i="10"/>
  <c r="J747" i="10"/>
  <c r="J748" i="10"/>
  <c r="J749" i="10"/>
  <c r="J750" i="10"/>
  <c r="J751" i="10"/>
  <c r="J752" i="10"/>
  <c r="J753" i="10"/>
  <c r="J754" i="10"/>
  <c r="J755" i="10"/>
  <c r="J756" i="10"/>
  <c r="J757" i="10"/>
  <c r="J758" i="10"/>
  <c r="J759" i="10"/>
  <c r="J760" i="10"/>
  <c r="J761" i="10"/>
  <c r="J762" i="10"/>
  <c r="J763" i="10"/>
  <c r="J764" i="10"/>
  <c r="J765" i="10"/>
  <c r="J766" i="10"/>
  <c r="J767" i="10"/>
  <c r="J768" i="10"/>
  <c r="J769" i="10"/>
  <c r="J770" i="10"/>
  <c r="J771" i="10"/>
  <c r="J772" i="10"/>
  <c r="J773" i="10"/>
  <c r="J774" i="10"/>
  <c r="J775" i="10"/>
  <c r="J776" i="10"/>
  <c r="J777" i="10"/>
  <c r="J778" i="10"/>
  <c r="J779" i="10"/>
  <c r="J780" i="10"/>
  <c r="J781" i="10"/>
  <c r="J782" i="10"/>
  <c r="J783" i="10"/>
  <c r="J784" i="10"/>
  <c r="J785" i="10"/>
  <c r="J786" i="10"/>
  <c r="J787" i="10"/>
  <c r="J788" i="10"/>
  <c r="J789" i="10"/>
  <c r="J790" i="10"/>
  <c r="J791" i="10"/>
  <c r="J792" i="10"/>
  <c r="J793" i="10"/>
  <c r="J794" i="10"/>
  <c r="J795" i="10"/>
  <c r="J796" i="10"/>
  <c r="J797" i="10"/>
  <c r="J798" i="10"/>
  <c r="J799" i="10"/>
  <c r="J800" i="10"/>
  <c r="J801" i="10"/>
  <c r="J802" i="10"/>
  <c r="J803" i="10"/>
  <c r="J804" i="10"/>
  <c r="J805" i="10"/>
  <c r="J806" i="10"/>
  <c r="J807" i="10"/>
  <c r="J808" i="10"/>
  <c r="J809" i="10"/>
  <c r="J810" i="10"/>
  <c r="J811" i="10"/>
  <c r="J812" i="10"/>
  <c r="J813" i="10"/>
  <c r="J814" i="10"/>
  <c r="J815" i="10"/>
  <c r="J816" i="10"/>
  <c r="J817" i="10"/>
  <c r="J818" i="10"/>
  <c r="J819" i="10"/>
  <c r="J820" i="10"/>
  <c r="J821" i="10"/>
  <c r="J822" i="10"/>
  <c r="J823" i="10"/>
  <c r="J824" i="10"/>
  <c r="J825" i="10"/>
  <c r="J826" i="10"/>
  <c r="J827" i="10"/>
  <c r="J828" i="10"/>
  <c r="J829" i="10"/>
  <c r="J830" i="10"/>
  <c r="J831" i="10"/>
  <c r="J832" i="10"/>
  <c r="J833" i="10"/>
  <c r="J834" i="10"/>
  <c r="J835" i="10"/>
  <c r="J836" i="10"/>
  <c r="J837" i="10"/>
  <c r="J838" i="10"/>
  <c r="J839" i="10"/>
  <c r="J840" i="10"/>
  <c r="J841" i="10"/>
  <c r="J842" i="10"/>
  <c r="J843" i="10"/>
  <c r="J844" i="10"/>
  <c r="J845" i="10"/>
  <c r="J846" i="10"/>
  <c r="J847" i="10"/>
  <c r="J848" i="10"/>
  <c r="J849" i="10"/>
  <c r="J850" i="10"/>
  <c r="J851" i="10"/>
  <c r="J852" i="10"/>
  <c r="J853" i="10"/>
  <c r="J854" i="10"/>
  <c r="J855" i="10"/>
  <c r="J856" i="10"/>
  <c r="J857" i="10"/>
  <c r="J858" i="10"/>
  <c r="J859" i="10"/>
  <c r="J860" i="10"/>
  <c r="J861" i="10"/>
  <c r="J862" i="10"/>
  <c r="J863" i="10"/>
  <c r="J864" i="10"/>
  <c r="J865" i="10"/>
  <c r="J866" i="10"/>
  <c r="J867" i="10"/>
  <c r="J868" i="10"/>
  <c r="J869" i="10"/>
  <c r="J870" i="10"/>
  <c r="J871" i="10"/>
  <c r="J872" i="10"/>
  <c r="J873" i="10"/>
  <c r="J874" i="10"/>
  <c r="J875" i="10"/>
  <c r="J876" i="10"/>
  <c r="J877" i="10"/>
  <c r="J878" i="10"/>
  <c r="J879" i="10"/>
  <c r="J880" i="10"/>
  <c r="J881" i="10"/>
  <c r="J882" i="10"/>
  <c r="J883" i="10"/>
  <c r="J884" i="10"/>
  <c r="J885" i="10"/>
  <c r="J886" i="10"/>
  <c r="J887" i="10"/>
  <c r="J888" i="10"/>
  <c r="J889" i="10"/>
  <c r="J890" i="10"/>
  <c r="J891" i="10"/>
  <c r="J892" i="10"/>
  <c r="J893" i="10"/>
  <c r="J894" i="10"/>
  <c r="J895" i="10"/>
  <c r="J896" i="10"/>
  <c r="J897" i="10"/>
  <c r="J898" i="10"/>
  <c r="J899" i="10"/>
  <c r="J900" i="10"/>
  <c r="J901" i="10"/>
  <c r="J902" i="10"/>
  <c r="J903" i="10"/>
  <c r="J904" i="10"/>
  <c r="J905" i="10"/>
  <c r="J906" i="10"/>
  <c r="J907" i="10"/>
  <c r="J908" i="10"/>
  <c r="J909" i="10"/>
  <c r="J910" i="10"/>
  <c r="J911" i="10"/>
  <c r="J912" i="10"/>
  <c r="J913" i="10"/>
  <c r="J914" i="10"/>
  <c r="J915" i="10"/>
  <c r="J916" i="10"/>
  <c r="J917" i="10"/>
  <c r="J918" i="10"/>
  <c r="J919" i="10"/>
  <c r="K14" i="95"/>
  <c r="K19" i="95"/>
  <c r="J16" i="95"/>
  <c r="J6" i="95"/>
  <c r="K8" i="95"/>
  <c r="B19" i="95"/>
  <c r="J8" i="95"/>
  <c r="J13" i="95"/>
  <c r="K5" i="95"/>
  <c r="C9" i="95"/>
  <c r="C13" i="95"/>
  <c r="DK21" i="94"/>
  <c r="DK20" i="94"/>
  <c r="DK22" i="94"/>
  <c r="DK23" i="94"/>
  <c r="DK24" i="94"/>
  <c r="DK27" i="94"/>
  <c r="DK26" i="94"/>
  <c r="DK25" i="94"/>
  <c r="DK31" i="94"/>
  <c r="DK28" i="94"/>
  <c r="DK30" i="94"/>
  <c r="DK29" i="94"/>
  <c r="K15" i="95"/>
  <c r="K12" i="95"/>
  <c r="K17" i="95"/>
  <c r="K6" i="95"/>
  <c r="C17" i="95"/>
  <c r="C19" i="95"/>
  <c r="C8" i="95"/>
  <c r="C6" i="95"/>
  <c r="K7" i="95"/>
  <c r="C12" i="95"/>
  <c r="C14" i="95"/>
  <c r="C15" i="95"/>
  <c r="K16" i="95"/>
  <c r="K18" i="95"/>
  <c r="K10" i="95"/>
  <c r="K13" i="95"/>
  <c r="C18" i="95"/>
  <c r="C5" i="95"/>
  <c r="CS37" i="94"/>
  <c r="M17" i="95" s="1"/>
  <c r="L17" i="95"/>
  <c r="CL37" i="94"/>
  <c r="M16" i="95" s="1"/>
  <c r="L16" i="95"/>
  <c r="L9" i="95"/>
  <c r="J7" i="95"/>
  <c r="E36" i="94"/>
  <c r="C16" i="95"/>
  <c r="C7" i="95"/>
  <c r="H36" i="94" l="1"/>
  <c r="DL34" i="94"/>
  <c r="H20" i="95" s="1"/>
  <c r="DM34" i="94"/>
  <c r="K20" i="95"/>
  <c r="DQ41" i="94"/>
  <c r="DN41" i="94"/>
  <c r="DM35" i="94"/>
  <c r="DM33" i="94"/>
  <c r="DN33" i="94"/>
  <c r="DN42" i="94" s="1"/>
  <c r="DK35" i="94"/>
  <c r="DK33" i="94"/>
  <c r="V42" i="94"/>
  <c r="U42" i="94"/>
  <c r="DL35" i="94"/>
  <c r="DL33" i="94"/>
  <c r="O17" i="94"/>
  <c r="O42" i="94" s="1"/>
  <c r="N42" i="94"/>
  <c r="D17" i="95"/>
  <c r="CQ48" i="94"/>
  <c r="D9" i="95"/>
  <c r="AM48" i="94"/>
  <c r="AO37" i="94"/>
  <c r="M9" i="95" s="1"/>
  <c r="AO48" i="94"/>
  <c r="BQ37" i="94"/>
  <c r="M13" i="95" s="1"/>
  <c r="E5" i="95"/>
  <c r="DE48" i="94"/>
  <c r="DI17" i="94"/>
  <c r="CY42" i="94"/>
  <c r="CZ42" i="94"/>
  <c r="DB17" i="94"/>
  <c r="DA42" i="94"/>
  <c r="CS42" i="94"/>
  <c r="CR42" i="94"/>
  <c r="CU17" i="94"/>
  <c r="CK42" i="94"/>
  <c r="CL42" i="94"/>
  <c r="CN17" i="94"/>
  <c r="CM42" i="94"/>
  <c r="DO29" i="94"/>
  <c r="DP29" i="94" s="1"/>
  <c r="DO30" i="94"/>
  <c r="DP30" i="94" s="1"/>
  <c r="CD42" i="94"/>
  <c r="CG17" i="94"/>
  <c r="CF42" i="94"/>
  <c r="BW42" i="94"/>
  <c r="DO26" i="94"/>
  <c r="DP26" i="94" s="1"/>
  <c r="BX42" i="94"/>
  <c r="BZ17" i="94"/>
  <c r="BQ42" i="94"/>
  <c r="BP42" i="94"/>
  <c r="BS17" i="94"/>
  <c r="BR42" i="94"/>
  <c r="BJ42" i="94"/>
  <c r="BI42" i="94"/>
  <c r="BL17" i="94"/>
  <c r="BK42" i="94"/>
  <c r="BB42" i="94"/>
  <c r="BC42" i="94"/>
  <c r="BE17" i="94"/>
  <c r="BD42" i="94"/>
  <c r="AV42" i="94"/>
  <c r="AX17" i="94"/>
  <c r="AO42" i="94"/>
  <c r="AN42" i="94"/>
  <c r="AQ17" i="94"/>
  <c r="AG42" i="94"/>
  <c r="AJ17" i="94"/>
  <c r="Z42" i="94"/>
  <c r="AA42" i="94"/>
  <c r="AC17" i="94"/>
  <c r="DM17" i="94"/>
  <c r="DK17" i="94"/>
  <c r="DL17" i="94"/>
  <c r="G42" i="94"/>
  <c r="CE48" i="94"/>
  <c r="DO5" i="94"/>
  <c r="DL41" i="94"/>
  <c r="BO48" i="94"/>
  <c r="DO20" i="94"/>
  <c r="DP20" i="94" s="1"/>
  <c r="DO28" i="94"/>
  <c r="DP28" i="94" s="1"/>
  <c r="BJ48" i="94"/>
  <c r="AM37" i="94"/>
  <c r="E9" i="95" s="1"/>
  <c r="AW42" i="94"/>
  <c r="D36" i="94"/>
  <c r="CQ37" i="94"/>
  <c r="E17" i="95" s="1"/>
  <c r="D6" i="95"/>
  <c r="R37" i="94"/>
  <c r="D15" i="95"/>
  <c r="CC37" i="94"/>
  <c r="E15" i="95" s="1"/>
  <c r="DH42" i="94"/>
  <c r="CT42" i="94"/>
  <c r="L15" i="95"/>
  <c r="CE37" i="94"/>
  <c r="M15" i="95" s="1"/>
  <c r="D14" i="95"/>
  <c r="BV37" i="94"/>
  <c r="E14" i="95" s="1"/>
  <c r="M14" i="95"/>
  <c r="L14" i="95"/>
  <c r="DO22" i="94"/>
  <c r="DP22" i="94" s="1"/>
  <c r="DO27" i="94"/>
  <c r="DP27" i="94" s="1"/>
  <c r="DO31" i="94"/>
  <c r="DP31" i="94" s="1"/>
  <c r="L13" i="95"/>
  <c r="DP41" i="94"/>
  <c r="DM41" i="94"/>
  <c r="D12" i="95"/>
  <c r="BH37" i="94"/>
  <c r="E12" i="95" s="1"/>
  <c r="DL46" i="94"/>
  <c r="DL47" i="94" s="1"/>
  <c r="DO21" i="94"/>
  <c r="DP21" i="94" s="1"/>
  <c r="DO25" i="94"/>
  <c r="DP25" i="94" s="1"/>
  <c r="D11" i="95"/>
  <c r="BA37" i="94"/>
  <c r="E11" i="95" s="1"/>
  <c r="DO24" i="94"/>
  <c r="DP24" i="94" s="1"/>
  <c r="DK43" i="94"/>
  <c r="J10" i="95"/>
  <c r="J20" i="95" s="1"/>
  <c r="DK41" i="94"/>
  <c r="DO41" i="94"/>
  <c r="L8" i="95"/>
  <c r="AH37" i="94"/>
  <c r="M8" i="95" s="1"/>
  <c r="DN46" i="94"/>
  <c r="DN47" i="94" s="1"/>
  <c r="B22" i="95"/>
  <c r="AA37" i="94"/>
  <c r="M7" i="95" s="1"/>
  <c r="L7" i="95"/>
  <c r="DK46" i="94"/>
  <c r="DK47" i="94" s="1"/>
  <c r="C22" i="95"/>
  <c r="DO23" i="94"/>
  <c r="DP23" i="94" s="1"/>
  <c r="DM43" i="94"/>
  <c r="DN43" i="94"/>
  <c r="D5" i="95"/>
  <c r="DO19" i="94"/>
  <c r="DP19" i="94" s="1"/>
  <c r="DM46" i="94"/>
  <c r="DM47" i="94" s="1"/>
  <c r="DO18" i="94"/>
  <c r="DL43" i="94"/>
  <c r="BC37" i="94"/>
  <c r="M11" i="95" s="1"/>
  <c r="L11" i="95"/>
  <c r="D18" i="95"/>
  <c r="CX37" i="94"/>
  <c r="E18" i="95" s="1"/>
  <c r="L6" i="95"/>
  <c r="T37" i="94"/>
  <c r="D10" i="95"/>
  <c r="AT37" i="94"/>
  <c r="E10" i="95" s="1"/>
  <c r="D13" i="95"/>
  <c r="BO37" i="94"/>
  <c r="E13" i="95" s="1"/>
  <c r="D19" i="95"/>
  <c r="DE37" i="94"/>
  <c r="E19" i="95" s="1"/>
  <c r="L12" i="95"/>
  <c r="BJ37" i="94"/>
  <c r="M12" i="95" s="1"/>
  <c r="D16" i="95"/>
  <c r="CJ37" i="94"/>
  <c r="E16" i="95" s="1"/>
  <c r="L19" i="95"/>
  <c r="AP42" i="94"/>
  <c r="DO34" i="94" l="1"/>
  <c r="C20" i="95"/>
  <c r="I20" i="95"/>
  <c r="DQ24" i="94"/>
  <c r="DQ28" i="94"/>
  <c r="DQ19" i="94"/>
  <c r="DQ20" i="94"/>
  <c r="DQ25" i="94"/>
  <c r="DQ30" i="94"/>
  <c r="DQ21" i="94"/>
  <c r="DQ31" i="94"/>
  <c r="DQ29" i="94"/>
  <c r="DQ27" i="94"/>
  <c r="DQ26" i="94"/>
  <c r="DQ22" i="94"/>
  <c r="DQ23" i="94"/>
  <c r="DL36" i="94"/>
  <c r="B20" i="95"/>
  <c r="D20" i="95"/>
  <c r="DP18" i="94"/>
  <c r="DO35" i="94"/>
  <c r="DM36" i="94"/>
  <c r="DO33" i="94"/>
  <c r="DP5" i="94"/>
  <c r="DK42" i="94"/>
  <c r="DK36" i="94"/>
  <c r="AF37" i="94"/>
  <c r="E8" i="95" s="1"/>
  <c r="AF48" i="94"/>
  <c r="M19" i="95"/>
  <c r="DG48" i="94"/>
  <c r="M37" i="94"/>
  <c r="M5" i="95" s="1"/>
  <c r="L18" i="95"/>
  <c r="CZ48" i="94"/>
  <c r="E6" i="95"/>
  <c r="R48" i="94"/>
  <c r="M6" i="95"/>
  <c r="AV37" i="94"/>
  <c r="M10" i="95" s="1"/>
  <c r="AV48" i="94"/>
  <c r="D7" i="95"/>
  <c r="Y48" i="94"/>
  <c r="D4" i="95"/>
  <c r="D49" i="94"/>
  <c r="D37" i="94"/>
  <c r="E4" i="95" s="1"/>
  <c r="L4" i="95"/>
  <c r="F49" i="94"/>
  <c r="DI42" i="94"/>
  <c r="DB42" i="94"/>
  <c r="CN42" i="94"/>
  <c r="CG42" i="94"/>
  <c r="BY42" i="94"/>
  <c r="BZ42" i="94"/>
  <c r="BS42" i="94"/>
  <c r="BL42" i="94"/>
  <c r="BE42" i="94"/>
  <c r="AX42" i="94"/>
  <c r="AC42" i="94"/>
  <c r="DM42" i="94"/>
  <c r="DL42" i="94"/>
  <c r="DO17" i="94"/>
  <c r="H42" i="94"/>
  <c r="D8" i="95"/>
  <c r="L5" i="95"/>
  <c r="CZ37" i="94"/>
  <c r="M18" i="95" s="1"/>
  <c r="L10" i="95"/>
  <c r="DO46" i="94"/>
  <c r="DO47" i="94" s="1"/>
  <c r="DO43" i="94"/>
  <c r="F37" i="94"/>
  <c r="M4" i="95" s="1"/>
  <c r="Y37" i="94"/>
  <c r="E7" i="95" s="1"/>
  <c r="DP34" i="94" l="1"/>
  <c r="DO36" i="94"/>
  <c r="DP36" i="94" s="1"/>
  <c r="DP17" i="94"/>
  <c r="DO42" i="94"/>
  <c r="DP33" i="94"/>
  <c r="L20" i="95"/>
  <c r="DP35" i="94"/>
  <c r="DQ18" i="94"/>
  <c r="DQ35" i="94" s="1"/>
  <c r="DP46" i="94"/>
  <c r="DP47" i="94" s="1"/>
  <c r="DP43" i="94"/>
  <c r="DQ5" i="94"/>
  <c r="D22" i="95"/>
  <c r="CU42" i="94"/>
  <c r="AQ42" i="94"/>
  <c r="AJ42" i="94"/>
  <c r="DL37" i="94"/>
  <c r="DP42" i="94" l="1"/>
  <c r="DQ46" i="94"/>
  <c r="DQ47" i="94" s="1"/>
  <c r="DQ34" i="94"/>
  <c r="DQ36" i="94" s="1"/>
  <c r="DQ17" i="94"/>
  <c r="DQ42" i="94" s="1"/>
  <c r="DN37" i="94"/>
  <c r="M20" i="95" l="1"/>
  <c r="E20" i="95"/>
</calcChain>
</file>

<file path=xl/sharedStrings.xml><?xml version="1.0" encoding="utf-8"?>
<sst xmlns="http://schemas.openxmlformats.org/spreadsheetml/2006/main" count="22206" uniqueCount="2922">
  <si>
    <t>Ket</t>
  </si>
  <si>
    <t>Province11</t>
  </si>
  <si>
    <t>OrgID</t>
  </si>
  <si>
    <t>Org</t>
  </si>
  <si>
    <t>T</t>
  </si>
  <si>
    <t>NewTypeID</t>
  </si>
  <si>
    <t>นนทบุรี</t>
  </si>
  <si>
    <t>สมุทรปราการ</t>
  </si>
  <si>
    <t>00001</t>
  </si>
  <si>
    <t>สมุทรปราการ,สสจ.</t>
  </si>
  <si>
    <t>สสจ.</t>
  </si>
  <si>
    <t>00002</t>
  </si>
  <si>
    <t>นนทบุรี,สสจ.</t>
  </si>
  <si>
    <t>ปทุมธานี</t>
  </si>
  <si>
    <t>00003</t>
  </si>
  <si>
    <t>ปทุมธานี,สสจ.</t>
  </si>
  <si>
    <t>พระนครศรีอยุธยา</t>
  </si>
  <si>
    <t>00004</t>
  </si>
  <si>
    <t>พระนครศรีอยุธยา,สสจ.</t>
  </si>
  <si>
    <t>อ่างทอง</t>
  </si>
  <si>
    <t>00005</t>
  </si>
  <si>
    <t>อ่างทอง,สสจ.</t>
  </si>
  <si>
    <t>ลพบุรี</t>
  </si>
  <si>
    <t>00006</t>
  </si>
  <si>
    <t>ลพบุรี,สสจ.</t>
  </si>
  <si>
    <t>สิงห์บุรี</t>
  </si>
  <si>
    <t>00007</t>
  </si>
  <si>
    <t>สิงห์บุรี,สสจ.</t>
  </si>
  <si>
    <t>ชัยนาท</t>
  </si>
  <si>
    <t>00008</t>
  </si>
  <si>
    <t>ชัยนาท,สสจ.</t>
  </si>
  <si>
    <t>สระบุรี</t>
  </si>
  <si>
    <t>00009</t>
  </si>
  <si>
    <t>สระบุรี,สสจ.</t>
  </si>
  <si>
    <t>ชลบุรี</t>
  </si>
  <si>
    <t>00010</t>
  </si>
  <si>
    <t>ชลบุรี,สสจ.</t>
  </si>
  <si>
    <t>ระยอง</t>
  </si>
  <si>
    <t>00011</t>
  </si>
  <si>
    <t>ระยอง,สสจ.</t>
  </si>
  <si>
    <t>จันทบุรี</t>
  </si>
  <si>
    <t>00012</t>
  </si>
  <si>
    <t>จันทบุรี,สสจ.</t>
  </si>
  <si>
    <t>ตราด</t>
  </si>
  <si>
    <t>00013</t>
  </si>
  <si>
    <t>ตราด,สสจ.</t>
  </si>
  <si>
    <t>ฉะเชิงเทรา</t>
  </si>
  <si>
    <t>00014</t>
  </si>
  <si>
    <t>ฉะเชิงเทรา,สสจ.</t>
  </si>
  <si>
    <t>ปราจีนบุรี</t>
  </si>
  <si>
    <t>00015</t>
  </si>
  <si>
    <t>ปราจีนบุรี,สสจ.</t>
  </si>
  <si>
    <t>นครนายก</t>
  </si>
  <si>
    <t>00016</t>
  </si>
  <si>
    <t>นครนายก,สสจ.</t>
  </si>
  <si>
    <t>สระแก้ว</t>
  </si>
  <si>
    <t>00017</t>
  </si>
  <si>
    <t>สระแก้ว,สสจ.</t>
  </si>
  <si>
    <t>นครราชสีมา</t>
  </si>
  <si>
    <t>00018</t>
  </si>
  <si>
    <t>นครราชสีมา,สสจ.</t>
  </si>
  <si>
    <t>บุรีรัมย์</t>
  </si>
  <si>
    <t>00019</t>
  </si>
  <si>
    <t>บุรีรัมย์,สสจ.</t>
  </si>
  <si>
    <t>สุรินทร์</t>
  </si>
  <si>
    <t>00020</t>
  </si>
  <si>
    <t>สุรินทร์,สสจ.</t>
  </si>
  <si>
    <t>ศรีสะเกษ</t>
  </si>
  <si>
    <t>00021</t>
  </si>
  <si>
    <t>ศรีสะเกษ,สสจ.</t>
  </si>
  <si>
    <t>อุบลราชธานี</t>
  </si>
  <si>
    <t>00022</t>
  </si>
  <si>
    <t>อุบลราชธานี,สสจ.</t>
  </si>
  <si>
    <t>ยโสธร</t>
  </si>
  <si>
    <t>00023</t>
  </si>
  <si>
    <t>ยโสธร,สสจ.</t>
  </si>
  <si>
    <t>ชัยภูมิ</t>
  </si>
  <si>
    <t>00024</t>
  </si>
  <si>
    <t>ชัยภูมิ,สสจ.</t>
  </si>
  <si>
    <t>อำนาจเจริญ</t>
  </si>
  <si>
    <t>00025</t>
  </si>
  <si>
    <t>อำนาจเจริญ,สสจ.</t>
  </si>
  <si>
    <t>หนองบัวลำภู</t>
  </si>
  <si>
    <t>00026</t>
  </si>
  <si>
    <t>หนองบัวลำภู,สสจ.</t>
  </si>
  <si>
    <t>ขอนแก่น</t>
  </si>
  <si>
    <t>00027</t>
  </si>
  <si>
    <t>ขอนแก่น,สสจ.</t>
  </si>
  <si>
    <t>อุดรธานี</t>
  </si>
  <si>
    <t>00028</t>
  </si>
  <si>
    <t>อุดรธานี,สสจ.</t>
  </si>
  <si>
    <t>เลย</t>
  </si>
  <si>
    <t>00029</t>
  </si>
  <si>
    <t>เลย,สสจ.</t>
  </si>
  <si>
    <t>หนองคาย</t>
  </si>
  <si>
    <t>00030</t>
  </si>
  <si>
    <t>หนองคาย,สสจ.</t>
  </si>
  <si>
    <t>มหาสารคาม</t>
  </si>
  <si>
    <t>00031</t>
  </si>
  <si>
    <t>มหาสารคาม,สสจ.</t>
  </si>
  <si>
    <t>ร้อยเอ็ด</t>
  </si>
  <si>
    <t>00032</t>
  </si>
  <si>
    <t>ร้อยเอ็ด,สสจ.</t>
  </si>
  <si>
    <t>กาฬสินธุ์</t>
  </si>
  <si>
    <t>00033</t>
  </si>
  <si>
    <t>กาฬสินธุ์,สสจ.</t>
  </si>
  <si>
    <t>สกลนคร</t>
  </si>
  <si>
    <t>00034</t>
  </si>
  <si>
    <t>สกลนคร,สสจ.</t>
  </si>
  <si>
    <t>นครพนม</t>
  </si>
  <si>
    <t>00035</t>
  </si>
  <si>
    <t>นครพนม,สสจ.</t>
  </si>
  <si>
    <t>มุกดาหาร</t>
  </si>
  <si>
    <t>00036</t>
  </si>
  <si>
    <t>มุกดาหาร,สสจ.</t>
  </si>
  <si>
    <t>เชียงใหม่</t>
  </si>
  <si>
    <t>00037</t>
  </si>
  <si>
    <t>เชียงใหม่,สสจ.</t>
  </si>
  <si>
    <t>ลำพูน</t>
  </si>
  <si>
    <t>00038</t>
  </si>
  <si>
    <t>ลำพูน,สสจ.</t>
  </si>
  <si>
    <t>ลำปาง</t>
  </si>
  <si>
    <t>00039</t>
  </si>
  <si>
    <t>ลำปาง,สสจ.</t>
  </si>
  <si>
    <t>อุตรดิตถ์</t>
  </si>
  <si>
    <t>00040</t>
  </si>
  <si>
    <t>อุตรดิตถ์,สสจ.</t>
  </si>
  <si>
    <t>แพร่</t>
  </si>
  <si>
    <t>00041</t>
  </si>
  <si>
    <t>แพร่, สสจ.</t>
  </si>
  <si>
    <t>น่าน</t>
  </si>
  <si>
    <t>00042</t>
  </si>
  <si>
    <t>น่าน,สสจ.</t>
  </si>
  <si>
    <t>พะเยา</t>
  </si>
  <si>
    <t>00043</t>
  </si>
  <si>
    <t>พะเยา,สสจ.</t>
  </si>
  <si>
    <t>เชียงราย</t>
  </si>
  <si>
    <t>00044</t>
  </si>
  <si>
    <t>เชียงราย,สสจ.</t>
  </si>
  <si>
    <t>แม่ฮ่องสอน</t>
  </si>
  <si>
    <t>00045</t>
  </si>
  <si>
    <t>แม่ฮ่องสอน,สสจ.</t>
  </si>
  <si>
    <t>นครสวรรค์</t>
  </si>
  <si>
    <t>00046</t>
  </si>
  <si>
    <t>นครสวรรค์,สสจ.</t>
  </si>
  <si>
    <t>อุทัยธานี</t>
  </si>
  <si>
    <t>00047</t>
  </si>
  <si>
    <t>อุทัยธานี,สสจ.</t>
  </si>
  <si>
    <t>กำแพงเพชร</t>
  </si>
  <si>
    <t>00048</t>
  </si>
  <si>
    <t>กำแพงเพชร,สสจ.</t>
  </si>
  <si>
    <t>ตาก</t>
  </si>
  <si>
    <t>00049</t>
  </si>
  <si>
    <t>ตาก,สสจ.</t>
  </si>
  <si>
    <t>สุโขทัย</t>
  </si>
  <si>
    <t>00050</t>
  </si>
  <si>
    <t>สุโขทัย,สสจ.</t>
  </si>
  <si>
    <t>พิษณุโลก</t>
  </si>
  <si>
    <t>00051</t>
  </si>
  <si>
    <t>พิษณุโลก,สสจ.</t>
  </si>
  <si>
    <t>พิจิตร</t>
  </si>
  <si>
    <t>00052</t>
  </si>
  <si>
    <t>พิจิตร,สสจ.</t>
  </si>
  <si>
    <t>เพชรบูรณ์</t>
  </si>
  <si>
    <t>00053</t>
  </si>
  <si>
    <t>เพชรบูรณ์,สสจ.</t>
  </si>
  <si>
    <t>ราชบุรี</t>
  </si>
  <si>
    <t>00054</t>
  </si>
  <si>
    <t>ราชบุรี,สสจ.</t>
  </si>
  <si>
    <t>กาญจนบุรี</t>
  </si>
  <si>
    <t>00055</t>
  </si>
  <si>
    <t>กาญจนบุรี,สสจ.</t>
  </si>
  <si>
    <t>สุพรรณบุรี</t>
  </si>
  <si>
    <t>00056</t>
  </si>
  <si>
    <t>สุพรรณบุรี,สสจ.</t>
  </si>
  <si>
    <t>นครปฐม</t>
  </si>
  <si>
    <t>00057</t>
  </si>
  <si>
    <t>นครปฐม,สสจ.</t>
  </si>
  <si>
    <t>สมุทรสาคร</t>
  </si>
  <si>
    <t>00058</t>
  </si>
  <si>
    <t>สมุทรสาคร,สสจ.</t>
  </si>
  <si>
    <t>สมุทรสงคราม</t>
  </si>
  <si>
    <t>00059</t>
  </si>
  <si>
    <t>สมุทรสงคราม,สสจ.</t>
  </si>
  <si>
    <t>เพชรบุรี</t>
  </si>
  <si>
    <t>00060</t>
  </si>
  <si>
    <t>เพชรบุรี,สสจ.</t>
  </si>
  <si>
    <t>ประจวบคีรีขันธ์</t>
  </si>
  <si>
    <t>00061</t>
  </si>
  <si>
    <t>ประจวบคีรีขันธ์,สสจ.</t>
  </si>
  <si>
    <t>นครศรีธรรมราช</t>
  </si>
  <si>
    <t>00062</t>
  </si>
  <si>
    <t>นครศรีธรรมราช,สสจ.</t>
  </si>
  <si>
    <t>กระบี่</t>
  </si>
  <si>
    <t>00063</t>
  </si>
  <si>
    <t>สำนักงานสาธารณสุขจังหวัดกระบี่</t>
  </si>
  <si>
    <t>พังงา</t>
  </si>
  <si>
    <t>00064</t>
  </si>
  <si>
    <t>พังงา,สสจ.</t>
  </si>
  <si>
    <t>ภูเก็ต</t>
  </si>
  <si>
    <t>00065</t>
  </si>
  <si>
    <t>ภูเก็ต,สสจ.</t>
  </si>
  <si>
    <t>สุราษฎร์ธานี</t>
  </si>
  <si>
    <t>00066</t>
  </si>
  <si>
    <t>สุราษฎร์ธานี,สสจ.</t>
  </si>
  <si>
    <t>ระนอง</t>
  </si>
  <si>
    <t>00067</t>
  </si>
  <si>
    <t>ระนอง,สสจ.</t>
  </si>
  <si>
    <t>ชุมพร</t>
  </si>
  <si>
    <t>00068</t>
  </si>
  <si>
    <t>ชุมพร,สสจ.</t>
  </si>
  <si>
    <t>สงขลา</t>
  </si>
  <si>
    <t>00069</t>
  </si>
  <si>
    <t>สงขลา,สสจ.</t>
  </si>
  <si>
    <t>สตูล</t>
  </si>
  <si>
    <t>00070</t>
  </si>
  <si>
    <t>สตูล,สสจ.</t>
  </si>
  <si>
    <t>ตรัง</t>
  </si>
  <si>
    <t>00071</t>
  </si>
  <si>
    <t>ตรัง,สสจ.</t>
  </si>
  <si>
    <t>พัทลุง</t>
  </si>
  <si>
    <t>00072</t>
  </si>
  <si>
    <t>พัทลุง,สสจ.</t>
  </si>
  <si>
    <t>ปัตตานี</t>
  </si>
  <si>
    <t>00073</t>
  </si>
  <si>
    <t>ปัตตานี,สสจ.</t>
  </si>
  <si>
    <t>ยะลา</t>
  </si>
  <si>
    <t>00074</t>
  </si>
  <si>
    <t>ยะลา,สสจ.</t>
  </si>
  <si>
    <t>นราธิวาส</t>
  </si>
  <si>
    <t>00075</t>
  </si>
  <si>
    <t>นราธิวาส,สสจ.</t>
  </si>
  <si>
    <t>บึงกาฬ</t>
  </si>
  <si>
    <t>02548</t>
  </si>
  <si>
    <t>ศูนย์แพทย์ชุมชนศรีษะละเลิง</t>
  </si>
  <si>
    <t>รพช. 10</t>
  </si>
  <si>
    <t>02653</t>
  </si>
  <si>
    <t>ศูนย์แพทย์ชุมชนตลาดแค</t>
  </si>
  <si>
    <t>10660</t>
  </si>
  <si>
    <t>พระนครศรีอยุธยา,รพศ.</t>
  </si>
  <si>
    <t>รพศ. -600</t>
  </si>
  <si>
    <t>10661</t>
  </si>
  <si>
    <t>สระบุรี,รพศ.</t>
  </si>
  <si>
    <t>รพศ. 600 - 800</t>
  </si>
  <si>
    <t>10662</t>
  </si>
  <si>
    <t>ชลบุรี,รพศ.</t>
  </si>
  <si>
    <t>รพศ. 800+</t>
  </si>
  <si>
    <t>10663</t>
  </si>
  <si>
    <t>ระยอง,รพศ.</t>
  </si>
  <si>
    <t>10664</t>
  </si>
  <si>
    <t>พระปกเกล้า,รพศ.</t>
  </si>
  <si>
    <t>10665</t>
  </si>
  <si>
    <t>เจ้าพระยาอภัยภูเบศร,รพศ.</t>
  </si>
  <si>
    <t>10666</t>
  </si>
  <si>
    <t>มหาราชนครราชสีมา,รพศ.</t>
  </si>
  <si>
    <t>10667</t>
  </si>
  <si>
    <t>บุรีรัมย์,รพศ.</t>
  </si>
  <si>
    <t>10668</t>
  </si>
  <si>
    <t>สุรินทร์,รพศ.</t>
  </si>
  <si>
    <t>10669</t>
  </si>
  <si>
    <t>สรรพสิทธิประสงค์,รพศ.</t>
  </si>
  <si>
    <t>10670</t>
  </si>
  <si>
    <t>ขอนแก่น,รพศ.</t>
  </si>
  <si>
    <t>10671</t>
  </si>
  <si>
    <t>รพ.ศูนย์อุดรธานี</t>
  </si>
  <si>
    <t>10672</t>
  </si>
  <si>
    <t>ลำปาง,รพศ.</t>
  </si>
  <si>
    <t>10673</t>
  </si>
  <si>
    <t>อุตรดิตถ์,รพศ.</t>
  </si>
  <si>
    <t>10674</t>
  </si>
  <si>
    <t>เชียงรายประชานุเคราะห์,รพศ.</t>
  </si>
  <si>
    <t>10675</t>
  </si>
  <si>
    <t>สวรรค์ประชารักษ์,รพศ.</t>
  </si>
  <si>
    <t>10676</t>
  </si>
  <si>
    <t>พุทธชินราช,รพศ.</t>
  </si>
  <si>
    <t>10677</t>
  </si>
  <si>
    <t>ราชบุรี,รพศ.</t>
  </si>
  <si>
    <t>10678</t>
  </si>
  <si>
    <t>เจ้าพระยายมราช,รพศ.</t>
  </si>
  <si>
    <t>10679</t>
  </si>
  <si>
    <t>นครปฐม,รพศ.</t>
  </si>
  <si>
    <t>10680</t>
  </si>
  <si>
    <t>มหาราชนครศรีธรรมราช,รพศ.</t>
  </si>
  <si>
    <t>10681</t>
  </si>
  <si>
    <t>สุราษฎร์ธานี,รพศ.</t>
  </si>
  <si>
    <t>10682</t>
  </si>
  <si>
    <t>หาดใหญ่,รพศ.</t>
  </si>
  <si>
    <t>10683</t>
  </si>
  <si>
    <t>ตรัง,รพศ.</t>
  </si>
  <si>
    <t>10684</t>
  </si>
  <si>
    <t>ยะลา,รพศ.</t>
  </si>
  <si>
    <t>10685</t>
  </si>
  <si>
    <t>สมุทรปราการ,รพท.</t>
  </si>
  <si>
    <t>รพท. 300 - 400</t>
  </si>
  <si>
    <t>10686</t>
  </si>
  <si>
    <t>พระนั่งเกล้า,รพท.</t>
  </si>
  <si>
    <t>รพท. 400+</t>
  </si>
  <si>
    <t>10687</t>
  </si>
  <si>
    <t>ปทุมธานี,รพท.</t>
  </si>
  <si>
    <t>10688</t>
  </si>
  <si>
    <t>เสนา,รพท.</t>
  </si>
  <si>
    <t>รพท. -300</t>
  </si>
  <si>
    <t>10689</t>
  </si>
  <si>
    <t>อ่างทอง,รพท.</t>
  </si>
  <si>
    <t>10690</t>
  </si>
  <si>
    <t>10691</t>
  </si>
  <si>
    <t>บ้านหมี่,รพท.</t>
  </si>
  <si>
    <t>10692</t>
  </si>
  <si>
    <t>สิงห์บุรี,รพท.</t>
  </si>
  <si>
    <t>10693</t>
  </si>
  <si>
    <t>อินทร์บุรี,รพท.</t>
  </si>
  <si>
    <t>10694</t>
  </si>
  <si>
    <t>ชัยนาท,รพท.</t>
  </si>
  <si>
    <t>10695</t>
  </si>
  <si>
    <t>พระพุทธบาท,รพท.</t>
  </si>
  <si>
    <t>10696</t>
  </si>
  <si>
    <t>ตราด,รพท.</t>
  </si>
  <si>
    <t>10697</t>
  </si>
  <si>
    <t>10698</t>
  </si>
  <si>
    <t>นครนายก,รพท.</t>
  </si>
  <si>
    <t>10699</t>
  </si>
  <si>
    <t>สมเด็จพระยุพราชสระแก้ว,รพท.</t>
  </si>
  <si>
    <t>10700</t>
  </si>
  <si>
    <t>ศรีสะเกษ,รพท.</t>
  </si>
  <si>
    <t>10701</t>
  </si>
  <si>
    <t>ยโสธร,รพท.</t>
  </si>
  <si>
    <t>10702</t>
  </si>
  <si>
    <t>ชัยภูมิ,รพท.</t>
  </si>
  <si>
    <t>10703</t>
  </si>
  <si>
    <t>โรงพยาบาลอำนาจเจริญ</t>
  </si>
  <si>
    <t>10704</t>
  </si>
  <si>
    <t>หนองบัวลำภู,รพท.</t>
  </si>
  <si>
    <t>10705</t>
  </si>
  <si>
    <t>เลย,รพท.</t>
  </si>
  <si>
    <t>10706</t>
  </si>
  <si>
    <t>หนองคาย,รพท.</t>
  </si>
  <si>
    <t>10707</t>
  </si>
  <si>
    <t>มหาสารคาม,รพท.</t>
  </si>
  <si>
    <t>10708</t>
  </si>
  <si>
    <t>ร้อยเอ็ด ,รพท.</t>
  </si>
  <si>
    <t>10709</t>
  </si>
  <si>
    <t>กาฬสินธุ์,รพท.</t>
  </si>
  <si>
    <t>10710</t>
  </si>
  <si>
    <t>สกลนคร,รพท.</t>
  </si>
  <si>
    <t>10711</t>
  </si>
  <si>
    <t>นครพนม,รพท.</t>
  </si>
  <si>
    <t>10712</t>
  </si>
  <si>
    <t>มุกดาหาร,รพท.</t>
  </si>
  <si>
    <t>10713</t>
  </si>
  <si>
    <t>นครพิงค์,รพท.</t>
  </si>
  <si>
    <t>10714</t>
  </si>
  <si>
    <t>ลำพูน,รพท.</t>
  </si>
  <si>
    <t>10715</t>
  </si>
  <si>
    <t>แพร่,รพท.</t>
  </si>
  <si>
    <t>10716</t>
  </si>
  <si>
    <t>น่าน,รพท.</t>
  </si>
  <si>
    <t>10717</t>
  </si>
  <si>
    <t>พะเยา,รพท.</t>
  </si>
  <si>
    <t>10718</t>
  </si>
  <si>
    <t>เชียงคำ,รพท.</t>
  </si>
  <si>
    <t>10719</t>
  </si>
  <si>
    <t>ศรีสังวาลย์,รพท.</t>
  </si>
  <si>
    <t>10720</t>
  </si>
  <si>
    <t>อุทัยธานี,รพท.</t>
  </si>
  <si>
    <t>10721</t>
  </si>
  <si>
    <t>กำแพงเพชร,รพท.</t>
  </si>
  <si>
    <t>10722</t>
  </si>
  <si>
    <t>สมเด็จพระเจ้าตากสินมหาราช,รพท.</t>
  </si>
  <si>
    <t>10723</t>
  </si>
  <si>
    <t>แม่สอด,รพท.</t>
  </si>
  <si>
    <t>10724</t>
  </si>
  <si>
    <t>สุโขทัย ,รพท.</t>
  </si>
  <si>
    <t>10725</t>
  </si>
  <si>
    <t>ศรีสังวรสุโขทัย ,รพท.</t>
  </si>
  <si>
    <t>10726</t>
  </si>
  <si>
    <t>พิจิตร,รพท.</t>
  </si>
  <si>
    <t>10727</t>
  </si>
  <si>
    <t>เพชรบูรณ์,รพท.</t>
  </si>
  <si>
    <t>10728</t>
  </si>
  <si>
    <t>ดำเนินสะดวก,รพท.</t>
  </si>
  <si>
    <t>10729</t>
  </si>
  <si>
    <t>บ้านโป่ง,รพท.</t>
  </si>
  <si>
    <t>10730</t>
  </si>
  <si>
    <t>โพธาราม,รพท.</t>
  </si>
  <si>
    <t>10731</t>
  </si>
  <si>
    <t>พหลพลพยุหเสนา,รพท.</t>
  </si>
  <si>
    <t>10732</t>
  </si>
  <si>
    <t>มะการักษ์,รพท.</t>
  </si>
  <si>
    <t>10733</t>
  </si>
  <si>
    <t>สมเด็จพระสังฆราชองค์ที่17,รพท.</t>
  </si>
  <si>
    <t>10734</t>
  </si>
  <si>
    <t>สมุทรสาคร,รพท.</t>
  </si>
  <si>
    <t>10735</t>
  </si>
  <si>
    <t>สมเด็จพระพุทธเลิศหล้า,รพท.</t>
  </si>
  <si>
    <t>10736</t>
  </si>
  <si>
    <t>พระจอมเกล้า,รพท.</t>
  </si>
  <si>
    <t>10737</t>
  </si>
  <si>
    <t>ประจวบคีรีขันธ์,รพท.</t>
  </si>
  <si>
    <t>10738</t>
  </si>
  <si>
    <t>กระบี่,รพท.</t>
  </si>
  <si>
    <t>10739</t>
  </si>
  <si>
    <t>พังงา,รพท.</t>
  </si>
  <si>
    <t>10740</t>
  </si>
  <si>
    <t>ตะกั่วป่า,รพท.</t>
  </si>
  <si>
    <t>10741</t>
  </si>
  <si>
    <t>วชิระภูเก็ต,รพท.</t>
  </si>
  <si>
    <t>10742</t>
  </si>
  <si>
    <t>เกาะสมุย,รพท.</t>
  </si>
  <si>
    <t>10743</t>
  </si>
  <si>
    <t>ระนอง,รพท.</t>
  </si>
  <si>
    <t>10744</t>
  </si>
  <si>
    <t>ชุมพรเขตรอุดมศักดิ์,รพท.</t>
  </si>
  <si>
    <t>10745</t>
  </si>
  <si>
    <t>สงขลา,รพท.</t>
  </si>
  <si>
    <t>10746</t>
  </si>
  <si>
    <t>สตูล,รพท.</t>
  </si>
  <si>
    <t>10747</t>
  </si>
  <si>
    <t>พัทลุง,รพท.</t>
  </si>
  <si>
    <t>10748</t>
  </si>
  <si>
    <t>ปัตตานี,รพท.</t>
  </si>
  <si>
    <t>10749</t>
  </si>
  <si>
    <t>เบตง,รพท.</t>
  </si>
  <si>
    <t>10750</t>
  </si>
  <si>
    <t>นราธิวาสราชนครินทร์,รพท.</t>
  </si>
  <si>
    <t>10751</t>
  </si>
  <si>
    <t>สุไหงโก-ลก,รพท.</t>
  </si>
  <si>
    <t>10752</t>
  </si>
  <si>
    <t>บางบ่อ,รพช.</t>
  </si>
  <si>
    <t>รพช. 90+</t>
  </si>
  <si>
    <t>10753</t>
  </si>
  <si>
    <t>บางพลี,รพช.</t>
  </si>
  <si>
    <t>10754</t>
  </si>
  <si>
    <t>บางจาก,รพช.</t>
  </si>
  <si>
    <t>รพช. 60</t>
  </si>
  <si>
    <t>10755</t>
  </si>
  <si>
    <t>พระสมุทรเจดีย์,รพช.</t>
  </si>
  <si>
    <t>รพช. 30</t>
  </si>
  <si>
    <t>10756</t>
  </si>
  <si>
    <t>บางกรวย,รพช.</t>
  </si>
  <si>
    <t>10757</t>
  </si>
  <si>
    <t>บางใหญ่,รพช.</t>
  </si>
  <si>
    <t>10758</t>
  </si>
  <si>
    <t>บางบัวทอง,รพช.</t>
  </si>
  <si>
    <t>10759</t>
  </si>
  <si>
    <t>ไทรน้อย,รพช.</t>
  </si>
  <si>
    <t>10760</t>
  </si>
  <si>
    <t>ปากเกร็ด,รพช.</t>
  </si>
  <si>
    <t>10761</t>
  </si>
  <si>
    <t>คลองหลวง,รพช.</t>
  </si>
  <si>
    <t>10762</t>
  </si>
  <si>
    <t>ธัญบุรี,รพช.</t>
  </si>
  <si>
    <t>10763</t>
  </si>
  <si>
    <t>ประชาธิปัตย์,รพช.</t>
  </si>
  <si>
    <t>10764</t>
  </si>
  <si>
    <t>หนองเสือ,รพช.</t>
  </si>
  <si>
    <t>10765</t>
  </si>
  <si>
    <t>ลาดหลุมแก้ว,รพช.</t>
  </si>
  <si>
    <t>10766</t>
  </si>
  <si>
    <t>ลำลูกกา,รพช.</t>
  </si>
  <si>
    <t>10767</t>
  </si>
  <si>
    <t>สามโคก,รพช.</t>
  </si>
  <si>
    <t>10768</t>
  </si>
  <si>
    <t>ท่าเรือ,รพช.</t>
  </si>
  <si>
    <t>10769</t>
  </si>
  <si>
    <t>สมเด็จพระสังฆราช(นครหลวง),รพช.</t>
  </si>
  <si>
    <t>10770</t>
  </si>
  <si>
    <t>โรงพยาบาลบางไทร</t>
  </si>
  <si>
    <t>10771</t>
  </si>
  <si>
    <t>บางบาล,รพช.</t>
  </si>
  <si>
    <t>10772</t>
  </si>
  <si>
    <t>บางปะอิน,รพช.</t>
  </si>
  <si>
    <t>10773</t>
  </si>
  <si>
    <t>บางปะหัน,รพช.</t>
  </si>
  <si>
    <t>10774</t>
  </si>
  <si>
    <t>ผักไห่,รพช.</t>
  </si>
  <si>
    <t>10775</t>
  </si>
  <si>
    <t>ภาชี,รพช.</t>
  </si>
  <si>
    <t>10776</t>
  </si>
  <si>
    <t>ลาดบัวหลวง,รพช.</t>
  </si>
  <si>
    <t>10777</t>
  </si>
  <si>
    <t>วังน้อย,รพช.</t>
  </si>
  <si>
    <t>10778</t>
  </si>
  <si>
    <t>บางซ้าย,รพช.</t>
  </si>
  <si>
    <t>10779</t>
  </si>
  <si>
    <t>อุทัย,รพช.</t>
  </si>
  <si>
    <t>10780</t>
  </si>
  <si>
    <t>มหาราช,รพช.</t>
  </si>
  <si>
    <t>10781</t>
  </si>
  <si>
    <t>บ้านแพรก,รพช.</t>
  </si>
  <si>
    <t>10782</t>
  </si>
  <si>
    <t>ไชโย,รพช.</t>
  </si>
  <si>
    <t>10784</t>
  </si>
  <si>
    <t>ป่าโมก,รพช.</t>
  </si>
  <si>
    <t>10785</t>
  </si>
  <si>
    <t>โพธิ์ทอง,รพช.</t>
  </si>
  <si>
    <t>10786</t>
  </si>
  <si>
    <t>แสวงหา,รพช.</t>
  </si>
  <si>
    <t>10787</t>
  </si>
  <si>
    <t>วิเศษชัยชาญ,รพช.</t>
  </si>
  <si>
    <t>10788</t>
  </si>
  <si>
    <t>สามโก้,รพช.</t>
  </si>
  <si>
    <t>10789</t>
  </si>
  <si>
    <t>พัฒนานิคม,รพช.</t>
  </si>
  <si>
    <t>10790</t>
  </si>
  <si>
    <t>โคกสำโรง,รพช.</t>
  </si>
  <si>
    <t>10791</t>
  </si>
  <si>
    <t>ชัยบาดาล,รพช.</t>
  </si>
  <si>
    <t>10792</t>
  </si>
  <si>
    <t>ท่าวุ้ง,รพช.</t>
  </si>
  <si>
    <t>10793</t>
  </si>
  <si>
    <t>ท่าหลวง,รพช.</t>
  </si>
  <si>
    <t>10794</t>
  </si>
  <si>
    <t>สระโบสถ์,รพช.</t>
  </si>
  <si>
    <t>10795</t>
  </si>
  <si>
    <t>โคกเจริญ,รพช.</t>
  </si>
  <si>
    <t>10796</t>
  </si>
  <si>
    <t>ลำสนธิ,รพช.</t>
  </si>
  <si>
    <t>10797</t>
  </si>
  <si>
    <t>หนองม่วง,รพช.</t>
  </si>
  <si>
    <t>10798</t>
  </si>
  <si>
    <t>บางระจัน,รพช.</t>
  </si>
  <si>
    <t>10799</t>
  </si>
  <si>
    <t>ค่ายบางระจัน,รพช.</t>
  </si>
  <si>
    <t>10800</t>
  </si>
  <si>
    <t>พรหมบุรี,รพช.</t>
  </si>
  <si>
    <t>10801</t>
  </si>
  <si>
    <t>ท่าช้าง,รพช.</t>
  </si>
  <si>
    <t>10802</t>
  </si>
  <si>
    <t>มโนรมย์,รพช.</t>
  </si>
  <si>
    <t>10803</t>
  </si>
  <si>
    <t>วัดสิงห์,รพช.</t>
  </si>
  <si>
    <t>10804</t>
  </si>
  <si>
    <t>สรรพยา,รพช.</t>
  </si>
  <si>
    <t>10805</t>
  </si>
  <si>
    <t>สรรคบุรี,รพช.</t>
  </si>
  <si>
    <t>10806</t>
  </si>
  <si>
    <t>หันคา,รพช.</t>
  </si>
  <si>
    <t>10807</t>
  </si>
  <si>
    <t>แก่งคอย,รพช.</t>
  </si>
  <si>
    <t>10808</t>
  </si>
  <si>
    <t>หนองแค,รพช.</t>
  </si>
  <si>
    <t>10809</t>
  </si>
  <si>
    <t>วิหารแดง,รพช.</t>
  </si>
  <si>
    <t>10810</t>
  </si>
  <si>
    <t>หนองแซง,รพช.</t>
  </si>
  <si>
    <t>10811</t>
  </si>
  <si>
    <t>บ้านหมอ,รพช.</t>
  </si>
  <si>
    <t>10812</t>
  </si>
  <si>
    <t>ดอนพุด,รพช.</t>
  </si>
  <si>
    <t>10813</t>
  </si>
  <si>
    <t>หนองโดน,รพช.</t>
  </si>
  <si>
    <t>10814</t>
  </si>
  <si>
    <t>เสาไห้,รพช.</t>
  </si>
  <si>
    <t>10815</t>
  </si>
  <si>
    <t>มวกเหล็ก,รพช.</t>
  </si>
  <si>
    <t>10816</t>
  </si>
  <si>
    <t>วังม่วงสัทธรรม,รพช.</t>
  </si>
  <si>
    <t>10817</t>
  </si>
  <si>
    <t>บ้านบึง,รพช.</t>
  </si>
  <si>
    <t>10818</t>
  </si>
  <si>
    <t>หนองใหญ่,รพช.</t>
  </si>
  <si>
    <t>10819</t>
  </si>
  <si>
    <t>บางละมุง,รพช.</t>
  </si>
  <si>
    <t>10820</t>
  </si>
  <si>
    <t>วัดญาณสังวราราม,รพช.</t>
  </si>
  <si>
    <t>10821</t>
  </si>
  <si>
    <t>พานทอง,รพช.</t>
  </si>
  <si>
    <t>10822</t>
  </si>
  <si>
    <t>พนัสนิคม,รพช.</t>
  </si>
  <si>
    <t>10823</t>
  </si>
  <si>
    <t>อ่าวอุดม,รพช.</t>
  </si>
  <si>
    <t>10824</t>
  </si>
  <si>
    <t>เกาะสีชัง,รพช.</t>
  </si>
  <si>
    <t>10825</t>
  </si>
  <si>
    <t>สัตหีบ,รพช.</t>
  </si>
  <si>
    <t>10826</t>
  </si>
  <si>
    <t>บ่อทอง,รพช.</t>
  </si>
  <si>
    <t>10827</t>
  </si>
  <si>
    <t>มาบตาพุด,รพช.</t>
  </si>
  <si>
    <t>10828</t>
  </si>
  <si>
    <t>บ้านฉาง,รพช.</t>
  </si>
  <si>
    <t>10829</t>
  </si>
  <si>
    <t>แกลง,รพช.</t>
  </si>
  <si>
    <t>10830</t>
  </si>
  <si>
    <t>วังจันทร์,รพช.</t>
  </si>
  <si>
    <t>10831</t>
  </si>
  <si>
    <t>บ้านค่าย,รพช.</t>
  </si>
  <si>
    <t>10832</t>
  </si>
  <si>
    <t>ปลวกแดง,รพช.</t>
  </si>
  <si>
    <t>10833</t>
  </si>
  <si>
    <t>ท่าตะเกียบ,รพช.</t>
  </si>
  <si>
    <t>10834</t>
  </si>
  <si>
    <t>ขลุง,รพช.</t>
  </si>
  <si>
    <t>10835</t>
  </si>
  <si>
    <t>ท่าใหม่,รพช.</t>
  </si>
  <si>
    <t>10836</t>
  </si>
  <si>
    <t>เขาสุกิม,รพช.</t>
  </si>
  <si>
    <t>10837</t>
  </si>
  <si>
    <t>สองพี่น้อง,รพช.</t>
  </si>
  <si>
    <t>10838</t>
  </si>
  <si>
    <t>โป่งน้ำร้อน,รพช.</t>
  </si>
  <si>
    <t>10839</t>
  </si>
  <si>
    <t>มะขาม,รพช.</t>
  </si>
  <si>
    <t>10840</t>
  </si>
  <si>
    <t>แหลมสิงห์,รพช.</t>
  </si>
  <si>
    <t>10841</t>
  </si>
  <si>
    <t>สอยดาว,รพช.</t>
  </si>
  <si>
    <t>10842</t>
  </si>
  <si>
    <t>แก่งหางแมว,รพช.</t>
  </si>
  <si>
    <t>10843</t>
  </si>
  <si>
    <t>นายายอาม,รพช.</t>
  </si>
  <si>
    <t>10844</t>
  </si>
  <si>
    <t>เขาคิชฌกูฏ,รพช.</t>
  </si>
  <si>
    <t>10845</t>
  </si>
  <si>
    <t>คลองใหญ่,รพช.</t>
  </si>
  <si>
    <t>10846</t>
  </si>
  <si>
    <t>เขาสมิง,รพช.</t>
  </si>
  <si>
    <t>10847</t>
  </si>
  <si>
    <t>บ่อไร่,รพช.</t>
  </si>
  <si>
    <t>10848</t>
  </si>
  <si>
    <t>แหลมงอบ,รพช.</t>
  </si>
  <si>
    <t>10849</t>
  </si>
  <si>
    <t>เกาะกูด,รพช.</t>
  </si>
  <si>
    <t>10850</t>
  </si>
  <si>
    <t>บางคล้า,รพช.</t>
  </si>
  <si>
    <t>10851</t>
  </si>
  <si>
    <t>บางน้ำเปรี้ยว,รพช.</t>
  </si>
  <si>
    <t>10852</t>
  </si>
  <si>
    <t>บางปะกง,รพช.</t>
  </si>
  <si>
    <t>10853</t>
  </si>
  <si>
    <t>บ้านโพธิ์,รพช.</t>
  </si>
  <si>
    <t>10854</t>
  </si>
  <si>
    <t>พนมสารคาม,รพช.</t>
  </si>
  <si>
    <t>10855</t>
  </si>
  <si>
    <t>สนามชัยเขต,รพช.</t>
  </si>
  <si>
    <t>10856</t>
  </si>
  <si>
    <t>แปลงยาว,รพช.</t>
  </si>
  <si>
    <t>10857</t>
  </si>
  <si>
    <t>กบินทร์บุรี,รพช.</t>
  </si>
  <si>
    <t>10858</t>
  </si>
  <si>
    <t>นาดี,รพช.</t>
  </si>
  <si>
    <t>10859</t>
  </si>
  <si>
    <t>บ้านสร้าง,รพช.</t>
  </si>
  <si>
    <t>10860</t>
  </si>
  <si>
    <t>ประจันตคาม,รพช.</t>
  </si>
  <si>
    <t>10861</t>
  </si>
  <si>
    <t>ศรีมหาโพธิ,รพช.</t>
  </si>
  <si>
    <t>10862</t>
  </si>
  <si>
    <t>ศรีมโหสถ,รพช.</t>
  </si>
  <si>
    <t>10863</t>
  </si>
  <si>
    <t>ปากพลี,รพช.</t>
  </si>
  <si>
    <t>10864</t>
  </si>
  <si>
    <t>บ้านนา,รพช.</t>
  </si>
  <si>
    <t>10865</t>
  </si>
  <si>
    <t>องค์รักษ์,รพช.</t>
  </si>
  <si>
    <t>10866</t>
  </si>
  <si>
    <t>คลองหาด,รพช.</t>
  </si>
  <si>
    <t>10867</t>
  </si>
  <si>
    <t>ตาพระยา,รพช.</t>
  </si>
  <si>
    <t>10868</t>
  </si>
  <si>
    <t>วังน้ำเย็น,รพช.</t>
  </si>
  <si>
    <t>10869</t>
  </si>
  <si>
    <t>วัฒนานคร,รพช.</t>
  </si>
  <si>
    <t>10870</t>
  </si>
  <si>
    <t>อรัญประเทศ,รพช.</t>
  </si>
  <si>
    <t>10871</t>
  </si>
  <si>
    <t>ครบุรี,รพช.</t>
  </si>
  <si>
    <t>10872</t>
  </si>
  <si>
    <t>เสิงสาง,รพช.</t>
  </si>
  <si>
    <t>10873</t>
  </si>
  <si>
    <t>คง,รพช.</t>
  </si>
  <si>
    <t>10874</t>
  </si>
  <si>
    <t>บ้านเหลื่อม,รพช.</t>
  </si>
  <si>
    <t>10875</t>
  </si>
  <si>
    <t>จักราช,รพช.</t>
  </si>
  <si>
    <t>10876</t>
  </si>
  <si>
    <t>โชคชัย,รพช.</t>
  </si>
  <si>
    <t>10877</t>
  </si>
  <si>
    <t>ด่านขุนทด,รพช.</t>
  </si>
  <si>
    <t>10878</t>
  </si>
  <si>
    <t>โนนไทย,รพช.</t>
  </si>
  <si>
    <t>10879</t>
  </si>
  <si>
    <t>โนนสูง,รพช.</t>
  </si>
  <si>
    <t>10880</t>
  </si>
  <si>
    <t>ขามสะแกแสง,รพช.</t>
  </si>
  <si>
    <t>10881</t>
  </si>
  <si>
    <t>บัวใหญ่,รพช.</t>
  </si>
  <si>
    <t>10882</t>
  </si>
  <si>
    <t>ประทาย,รพช.</t>
  </si>
  <si>
    <t>10883</t>
  </si>
  <si>
    <t>ปักธงชัย,รพช.</t>
  </si>
  <si>
    <t>10884</t>
  </si>
  <si>
    <t>พิมาย,รพช.</t>
  </si>
  <si>
    <t>10885</t>
  </si>
  <si>
    <t>ห้วยแถลง,รพช.</t>
  </si>
  <si>
    <t>10886</t>
  </si>
  <si>
    <t>ชุมพวง,รพช.</t>
  </si>
  <si>
    <t>10887</t>
  </si>
  <si>
    <t>สูงเนิน,รพช.</t>
  </si>
  <si>
    <t>10888</t>
  </si>
  <si>
    <t>ขามทะเลสอ,รพช.</t>
  </si>
  <si>
    <t>10889</t>
  </si>
  <si>
    <t>สีคิ้ว,รพช.</t>
  </si>
  <si>
    <t>10890</t>
  </si>
  <si>
    <t>ปากช่องนานา,รพช.</t>
  </si>
  <si>
    <t>10891</t>
  </si>
  <si>
    <t>หนองบุนนาก,รพช.</t>
  </si>
  <si>
    <t>10892</t>
  </si>
  <si>
    <t>แก้งสนามนาง,รพช.</t>
  </si>
  <si>
    <t>10893</t>
  </si>
  <si>
    <t>โนนแดง,รพช.</t>
  </si>
  <si>
    <t>10894</t>
  </si>
  <si>
    <t>วังน้ำเขียว,รพช.</t>
  </si>
  <si>
    <t>10895</t>
  </si>
  <si>
    <t>คูเมือง,รพช.</t>
  </si>
  <si>
    <t>10896</t>
  </si>
  <si>
    <t>กระสัง,รพช.</t>
  </si>
  <si>
    <t>10897</t>
  </si>
  <si>
    <t>นางรอง,รพช.</t>
  </si>
  <si>
    <t>10898</t>
  </si>
  <si>
    <t>หนองกี่,รพช.</t>
  </si>
  <si>
    <t>10899</t>
  </si>
  <si>
    <t>ละหานทราย,รพช.</t>
  </si>
  <si>
    <t>10900</t>
  </si>
  <si>
    <t>ประโคนชัย,รพช.</t>
  </si>
  <si>
    <t>10901</t>
  </si>
  <si>
    <t>บ้านกรวด,รพช.</t>
  </si>
  <si>
    <t>10902</t>
  </si>
  <si>
    <t>พุทไธสง,รพช.</t>
  </si>
  <si>
    <t>10904</t>
  </si>
  <si>
    <t>ลำปลายมาศ,รพช.</t>
  </si>
  <si>
    <t>10905</t>
  </si>
  <si>
    <t>สตึก,รพช.</t>
  </si>
  <si>
    <t>10906</t>
  </si>
  <si>
    <t>ปะคำ,รพช.</t>
  </si>
  <si>
    <t>10907</t>
  </si>
  <si>
    <t>นาโพธิ์,รพช.</t>
  </si>
  <si>
    <t>10908</t>
  </si>
  <si>
    <t>หนองหงส์,รพช.</t>
  </si>
  <si>
    <t>10909</t>
  </si>
  <si>
    <t>พลับพลาชัย,รพช.</t>
  </si>
  <si>
    <t>10910</t>
  </si>
  <si>
    <t>ห้วยราช,รพช.</t>
  </si>
  <si>
    <t>10911</t>
  </si>
  <si>
    <t>โนนสุวรรณ,รพช.</t>
  </si>
  <si>
    <t>10912</t>
  </si>
  <si>
    <t>ชำนิ,รพช.</t>
  </si>
  <si>
    <t>10913</t>
  </si>
  <si>
    <t>บ้านใหม่ไชยพจน์,รพช.</t>
  </si>
  <si>
    <t>10914</t>
  </si>
  <si>
    <t>โนนดินแดง,รพช.</t>
  </si>
  <si>
    <t>10915</t>
  </si>
  <si>
    <t>ชุมพลบุรี,รพช.</t>
  </si>
  <si>
    <t>10916</t>
  </si>
  <si>
    <t>ท่าตูม,รพช.</t>
  </si>
  <si>
    <t>10917</t>
  </si>
  <si>
    <t>จอมพระ,รพช.</t>
  </si>
  <si>
    <t>10918</t>
  </si>
  <si>
    <t>ปราสาท,รพช.</t>
  </si>
  <si>
    <t>10919</t>
  </si>
  <si>
    <t>กาบเชิง,รพช.</t>
  </si>
  <si>
    <t>10920</t>
  </si>
  <si>
    <t>รัตนบุรี,รพช.</t>
  </si>
  <si>
    <t>10921</t>
  </si>
  <si>
    <t>สนม,รพช.</t>
  </si>
  <si>
    <t>10922</t>
  </si>
  <si>
    <t>ศีขรภูมิ,รพช.</t>
  </si>
  <si>
    <t>10923</t>
  </si>
  <si>
    <t>สังขะ,รพช.</t>
  </si>
  <si>
    <t>10924</t>
  </si>
  <si>
    <t>ลำดวน,รพช.</t>
  </si>
  <si>
    <t>10925</t>
  </si>
  <si>
    <t>สำโรงทาบ,รพช.</t>
  </si>
  <si>
    <t>10926</t>
  </si>
  <si>
    <t>บัวเชด,รพช.</t>
  </si>
  <si>
    <t>10927</t>
  </si>
  <si>
    <t>ยางชุมน้อย,รพช.</t>
  </si>
  <si>
    <t>10928</t>
  </si>
  <si>
    <t>กันทรารมย์,รพช.</t>
  </si>
  <si>
    <t>10929</t>
  </si>
  <si>
    <t>กันทรลักษ์,รพช.</t>
  </si>
  <si>
    <t>10930</t>
  </si>
  <si>
    <t>ห้วยเหนือ(ขุขันธ์),รพช.</t>
  </si>
  <si>
    <t>10931</t>
  </si>
  <si>
    <t>โรงพยาบาลไพรบึง</t>
  </si>
  <si>
    <t>10932</t>
  </si>
  <si>
    <t>ปรางค์กู่,รพช.</t>
  </si>
  <si>
    <t>10933</t>
  </si>
  <si>
    <t>ขุนหาญ,รพช.</t>
  </si>
  <si>
    <t>10934</t>
  </si>
  <si>
    <t>ราษีไศล,รพช.</t>
  </si>
  <si>
    <t>10935</t>
  </si>
  <si>
    <t>อุทุมพรพิสัย,รพช.</t>
  </si>
  <si>
    <t>10936</t>
  </si>
  <si>
    <t>บึงบูรพ์,รพช.</t>
  </si>
  <si>
    <t>10937</t>
  </si>
  <si>
    <t>ห้วยทับทัน,รพช.</t>
  </si>
  <si>
    <t>10938</t>
  </si>
  <si>
    <t>โนนคูณ,รพช.</t>
  </si>
  <si>
    <t>10939</t>
  </si>
  <si>
    <t>ศรีรัตนะ,รพช.</t>
  </si>
  <si>
    <t>10940</t>
  </si>
  <si>
    <t>วังหิน,รพช.</t>
  </si>
  <si>
    <t>10941</t>
  </si>
  <si>
    <t>น้ำเกลี้ยง,รพช.</t>
  </si>
  <si>
    <t>10942</t>
  </si>
  <si>
    <t>ภูสิงห์,รพช.</t>
  </si>
  <si>
    <t>10943</t>
  </si>
  <si>
    <t>เมืองจันทร์,รพช.</t>
  </si>
  <si>
    <t>10944</t>
  </si>
  <si>
    <t>ศรีเมืองใหม่,รพช.</t>
  </si>
  <si>
    <t>10945</t>
  </si>
  <si>
    <t>โขงเจียม,รพช.</t>
  </si>
  <si>
    <t>10946</t>
  </si>
  <si>
    <t>เขื่องใน,รพช.</t>
  </si>
  <si>
    <t>10947</t>
  </si>
  <si>
    <t>เขมราฐ,รพช.</t>
  </si>
  <si>
    <t>10948</t>
  </si>
  <si>
    <t>นาจะหลวย,รพช.</t>
  </si>
  <si>
    <t>10949</t>
  </si>
  <si>
    <t>น้ำยืน,รพช.</t>
  </si>
  <si>
    <t>10950</t>
  </si>
  <si>
    <t>บุณฑริก,รพช.</t>
  </si>
  <si>
    <t>10951</t>
  </si>
  <si>
    <t>ตระการพืชผล,รพช.</t>
  </si>
  <si>
    <t>10952</t>
  </si>
  <si>
    <t>กุดข้าวปุ้น,รพช.</t>
  </si>
  <si>
    <t>10953</t>
  </si>
  <si>
    <t>ม่วงสามสิบ,รพช.</t>
  </si>
  <si>
    <t>10954</t>
  </si>
  <si>
    <t>วารินชำราบ,รพช.</t>
  </si>
  <si>
    <t>10956</t>
  </si>
  <si>
    <t>พิบูลมังสาหาร,รพช.</t>
  </si>
  <si>
    <t>10957</t>
  </si>
  <si>
    <t>ตาลสุม,รพช.</t>
  </si>
  <si>
    <t>10958</t>
  </si>
  <si>
    <t>โพธิ์ไทร,รพช.</t>
  </si>
  <si>
    <t>10959</t>
  </si>
  <si>
    <t>สำโรง,รพช.</t>
  </si>
  <si>
    <t>10960</t>
  </si>
  <si>
    <t>ดอนมดแดง,รพช.</t>
  </si>
  <si>
    <t>10961</t>
  </si>
  <si>
    <t>สิรินธร,รพช.</t>
  </si>
  <si>
    <t>10962</t>
  </si>
  <si>
    <t>ทุ่งศรีอุดม,รพช.</t>
  </si>
  <si>
    <t>10963</t>
  </si>
  <si>
    <t>ทรายมูล,รพช.</t>
  </si>
  <si>
    <t>10964</t>
  </si>
  <si>
    <t>กุดชุม,รพช.</t>
  </si>
  <si>
    <t>10965</t>
  </si>
  <si>
    <t>คำเขื่อนแก้ว,รพช.</t>
  </si>
  <si>
    <t>10966</t>
  </si>
  <si>
    <t>ป่าติ้ว,รพช.</t>
  </si>
  <si>
    <t>10967</t>
  </si>
  <si>
    <t>มหาชนะชัย,รพช.</t>
  </si>
  <si>
    <t>10968</t>
  </si>
  <si>
    <t>ค้อวัง,รพช.</t>
  </si>
  <si>
    <t>10969</t>
  </si>
  <si>
    <t>ไทยเจริญ,รพช.</t>
  </si>
  <si>
    <t>10970</t>
  </si>
  <si>
    <t>บ้านเขว้า,รพช.</t>
  </si>
  <si>
    <t>10971</t>
  </si>
  <si>
    <t>คอนสวรรค์,รพช.</t>
  </si>
  <si>
    <t>10972</t>
  </si>
  <si>
    <t>เกษตรสมบูรณ์,รพช.</t>
  </si>
  <si>
    <t>10973</t>
  </si>
  <si>
    <t>หนองบัวแดง,รพช.</t>
  </si>
  <si>
    <t>10974</t>
  </si>
  <si>
    <t>จัตุรัส,รพช.</t>
  </si>
  <si>
    <t>10975</t>
  </si>
  <si>
    <t>บำเหน็จณรงค์,รพช.</t>
  </si>
  <si>
    <t>10976</t>
  </si>
  <si>
    <t>หนองบัวระเหว,รพช.</t>
  </si>
  <si>
    <t>10977</t>
  </si>
  <si>
    <t>เทพสถิต,รพช.</t>
  </si>
  <si>
    <t>10978</t>
  </si>
  <si>
    <t>ภูเขียว,รพช.</t>
  </si>
  <si>
    <t>10979</t>
  </si>
  <si>
    <t>บ้านแท่น,รพช.</t>
  </si>
  <si>
    <t>10980</t>
  </si>
  <si>
    <t>แก้งคร้อ,รพช.</t>
  </si>
  <si>
    <t>10981</t>
  </si>
  <si>
    <t>คอนสาร,รพช.</t>
  </si>
  <si>
    <t>10982</t>
  </si>
  <si>
    <t>ภักดีชุมพล,รพช.</t>
  </si>
  <si>
    <t>10983</t>
  </si>
  <si>
    <t>เนินสง่า,รพช.</t>
  </si>
  <si>
    <t>10985</t>
  </si>
  <si>
    <t>ชานุมาน,รพช.</t>
  </si>
  <si>
    <t>10986</t>
  </si>
  <si>
    <t>ปทุมราชวงศา,รพช.</t>
  </si>
  <si>
    <t>10987</t>
  </si>
  <si>
    <t>พนา,รพช.</t>
  </si>
  <si>
    <t>10988</t>
  </si>
  <si>
    <t>เสนางคนิคม,รพช.</t>
  </si>
  <si>
    <t>10989</t>
  </si>
  <si>
    <t>หัวตะพาน,รพช.</t>
  </si>
  <si>
    <t>10990</t>
  </si>
  <si>
    <t>ลืออำนาจ,รพช.</t>
  </si>
  <si>
    <t>10991</t>
  </si>
  <si>
    <t>นากลาง,รพช.</t>
  </si>
  <si>
    <t>10992</t>
  </si>
  <si>
    <t>โนนสัง,รพช.</t>
  </si>
  <si>
    <t>10993</t>
  </si>
  <si>
    <t>ศรีบุญเรือง,รพช.</t>
  </si>
  <si>
    <t>10994</t>
  </si>
  <si>
    <t>สุวรรณคูหา,รพช.</t>
  </si>
  <si>
    <t>10995</t>
  </si>
  <si>
    <t>บ้านฝาง,รพช.</t>
  </si>
  <si>
    <t>10996</t>
  </si>
  <si>
    <t>พระยืน,รพช.</t>
  </si>
  <si>
    <t>10997</t>
  </si>
  <si>
    <t>หนองเรือ,รพช.</t>
  </si>
  <si>
    <t>10998</t>
  </si>
  <si>
    <t>ชุมแพ,รพช.</t>
  </si>
  <si>
    <t>10999</t>
  </si>
  <si>
    <t>สีชมพู,รพช.</t>
  </si>
  <si>
    <t>11000</t>
  </si>
  <si>
    <t>น้ำพอง รพช.</t>
  </si>
  <si>
    <t>11001</t>
  </si>
  <si>
    <t>อุบลรัตน์,รพช.</t>
  </si>
  <si>
    <t>11002</t>
  </si>
  <si>
    <t>บ้านไผ่,รพช.</t>
  </si>
  <si>
    <t>11003</t>
  </si>
  <si>
    <t>เปือยน้อย,รพช.</t>
  </si>
  <si>
    <t>11004</t>
  </si>
  <si>
    <t>พล,รพช.</t>
  </si>
  <si>
    <t>11005</t>
  </si>
  <si>
    <t>แวงใหญ่,รพช.</t>
  </si>
  <si>
    <t>11006</t>
  </si>
  <si>
    <t>แวงน้อย,รพช.</t>
  </si>
  <si>
    <t>11007</t>
  </si>
  <si>
    <t>หนองสองห้อง,รพช.</t>
  </si>
  <si>
    <t>11008</t>
  </si>
  <si>
    <t>ภูเวียง,รพช</t>
  </si>
  <si>
    <t>11009</t>
  </si>
  <si>
    <t>มัญจาคีรี,รพช.</t>
  </si>
  <si>
    <t>11010</t>
  </si>
  <si>
    <t>ชนบท,รพช.</t>
  </si>
  <si>
    <t>11011</t>
  </si>
  <si>
    <t>เขาสวนกวาง,รพช.</t>
  </si>
  <si>
    <t>11012</t>
  </si>
  <si>
    <t>ภูผาม่าน,รพช.</t>
  </si>
  <si>
    <t>11013</t>
  </si>
  <si>
    <t>กุดจับ,รพช.</t>
  </si>
  <si>
    <t>11014</t>
  </si>
  <si>
    <t>หนองวัวซอ,รพช.</t>
  </si>
  <si>
    <t>11015</t>
  </si>
  <si>
    <t>กุมภวาปี,รพช.</t>
  </si>
  <si>
    <t>11016</t>
  </si>
  <si>
    <t>ห้วยเกิ้ง,รพช.</t>
  </si>
  <si>
    <t>11017</t>
  </si>
  <si>
    <t>โนนสะอาด,รพช.</t>
  </si>
  <si>
    <t>11018</t>
  </si>
  <si>
    <t>หนองหาน,รพช.</t>
  </si>
  <si>
    <t>11019</t>
  </si>
  <si>
    <t>ทุ่งฝน,รพช.</t>
  </si>
  <si>
    <t>11020</t>
  </si>
  <si>
    <t>ไชยวาน,รพช.</t>
  </si>
  <si>
    <t>11021</t>
  </si>
  <si>
    <t>ศรีธาตุ,รพช.</t>
  </si>
  <si>
    <t>11022</t>
  </si>
  <si>
    <t>วังสามหมอ,รพช.</t>
  </si>
  <si>
    <t>11023</t>
  </si>
  <si>
    <t>บ้านผือ,รพช.</t>
  </si>
  <si>
    <t>11024</t>
  </si>
  <si>
    <t>น้ำโสม,รพช.</t>
  </si>
  <si>
    <t>11025</t>
  </si>
  <si>
    <t>เพ็ญ,รพช.</t>
  </si>
  <si>
    <t>11026</t>
  </si>
  <si>
    <t>สร้างคอม,รพช.</t>
  </si>
  <si>
    <t>11027</t>
  </si>
  <si>
    <t>หนองแสง,รพช.</t>
  </si>
  <si>
    <t>11028</t>
  </si>
  <si>
    <t>นายูง,รพช.</t>
  </si>
  <si>
    <t>11029</t>
  </si>
  <si>
    <t>พิบูลย์รักษ์,รพช.</t>
  </si>
  <si>
    <t>11030</t>
  </si>
  <si>
    <t>นาด้วง,รพช.</t>
  </si>
  <si>
    <t>11031</t>
  </si>
  <si>
    <t>เชียงคาน,รพช.</t>
  </si>
  <si>
    <t>11032</t>
  </si>
  <si>
    <t>ปากชม,รพช.</t>
  </si>
  <si>
    <t>11033</t>
  </si>
  <si>
    <t>นาแห้ว,รพช.</t>
  </si>
  <si>
    <t>11034</t>
  </si>
  <si>
    <t>ภูเรือ,รพช.</t>
  </si>
  <si>
    <t>11035</t>
  </si>
  <si>
    <t>ท่าลี่,รพช.</t>
  </si>
  <si>
    <t>11036</t>
  </si>
  <si>
    <t>วังสะพุง,รพช.</t>
  </si>
  <si>
    <t>11037</t>
  </si>
  <si>
    <t>ภูกระดึง,รพช.</t>
  </si>
  <si>
    <t>11038</t>
  </si>
  <si>
    <t>ภูหลวง,รพช.</t>
  </si>
  <si>
    <t>11039</t>
  </si>
  <si>
    <t>ผาขาว,รพช.</t>
  </si>
  <si>
    <t>11040</t>
  </si>
  <si>
    <t>บึงกาฬ,รพช.</t>
  </si>
  <si>
    <t>11041</t>
  </si>
  <si>
    <t>พรเจริญ,รพช.</t>
  </si>
  <si>
    <t>11042</t>
  </si>
  <si>
    <t>โพนพิสัย,รพช.</t>
  </si>
  <si>
    <t>11043</t>
  </si>
  <si>
    <t>โซ่พิสัย,รพช.</t>
  </si>
  <si>
    <t>11044</t>
  </si>
  <si>
    <t>ศรีเชียงใหม่,รพช.</t>
  </si>
  <si>
    <t>11045</t>
  </si>
  <si>
    <t>สังคม,รพช.</t>
  </si>
  <si>
    <t>11046</t>
  </si>
  <si>
    <t>เซกา,รพช.</t>
  </si>
  <si>
    <t>11047</t>
  </si>
  <si>
    <t>ปากคาด,รพช.</t>
  </si>
  <si>
    <t>11048</t>
  </si>
  <si>
    <t>บึงโขงหลง,รพช.</t>
  </si>
  <si>
    <t>11049</t>
  </si>
  <si>
    <t>ศรีวิไล,รพช.</t>
  </si>
  <si>
    <t>11050</t>
  </si>
  <si>
    <t>บุ่งคล้า,รพช.</t>
  </si>
  <si>
    <t>11051</t>
  </si>
  <si>
    <t>แกดำ,รพช.</t>
  </si>
  <si>
    <t>11052</t>
  </si>
  <si>
    <t>โกสุมพิสัย,รพช.</t>
  </si>
  <si>
    <t>11053</t>
  </si>
  <si>
    <t>กันทรวิชัย,รพช.</t>
  </si>
  <si>
    <t>11054</t>
  </si>
  <si>
    <t>เชียงยืน,รพช.</t>
  </si>
  <si>
    <t>11055</t>
  </si>
  <si>
    <t>บรบือ,รพช.</t>
  </si>
  <si>
    <t>11056</t>
  </si>
  <si>
    <t>นาเชือก,รพช.</t>
  </si>
  <si>
    <t>11057</t>
  </si>
  <si>
    <t>พยัคฆภูมิพิสัย,รพช.</t>
  </si>
  <si>
    <t>11058</t>
  </si>
  <si>
    <t>วาปีปทุม,รพช.</t>
  </si>
  <si>
    <t>11059</t>
  </si>
  <si>
    <t>นาดูน,รพช.</t>
  </si>
  <si>
    <t>11060</t>
  </si>
  <si>
    <t>ยางสีสุราช,รพช.</t>
  </si>
  <si>
    <t>11061</t>
  </si>
  <si>
    <t>เกษตรวิสัย,รพช.</t>
  </si>
  <si>
    <t>11062</t>
  </si>
  <si>
    <t>ปทุมรัตต์ ,รพช.</t>
  </si>
  <si>
    <t>11063</t>
  </si>
  <si>
    <t>จตุรพักตรพิมาน ,รพช.</t>
  </si>
  <si>
    <t>11064</t>
  </si>
  <si>
    <t>ธวัชบุรี ,รพช.</t>
  </si>
  <si>
    <t>11065</t>
  </si>
  <si>
    <t>พนมไพร ,รพช.</t>
  </si>
  <si>
    <t>11066</t>
  </si>
  <si>
    <t>โพนทอง,รพช.</t>
  </si>
  <si>
    <t>11067</t>
  </si>
  <si>
    <t>โพธิ์ชัย ,รพช.</t>
  </si>
  <si>
    <t>11068</t>
  </si>
  <si>
    <t>หนองพอก  ,รพช.</t>
  </si>
  <si>
    <t>11069</t>
  </si>
  <si>
    <t>เสลภูมิ,รพช.</t>
  </si>
  <si>
    <t>11070</t>
  </si>
  <si>
    <t>สุวรรณภูมิ ,รพช.</t>
  </si>
  <si>
    <t>11071</t>
  </si>
  <si>
    <t>เมืองสรวง ,รพช.</t>
  </si>
  <si>
    <t>11072</t>
  </si>
  <si>
    <t>โพนทราย ,รพช.</t>
  </si>
  <si>
    <t>11073</t>
  </si>
  <si>
    <t>อาจสามารถ ,รพช.</t>
  </si>
  <si>
    <t>11074</t>
  </si>
  <si>
    <t>เมยวดี ,รพช.</t>
  </si>
  <si>
    <t>11075</t>
  </si>
  <si>
    <t>11076</t>
  </si>
  <si>
    <t>จังหาร,รพช.</t>
  </si>
  <si>
    <t>11077</t>
  </si>
  <si>
    <t>นามน,รพช.</t>
  </si>
  <si>
    <t>11078</t>
  </si>
  <si>
    <t>กมลาไสย,รพช.</t>
  </si>
  <si>
    <t>11079</t>
  </si>
  <si>
    <t>ร่องคำ, รพช.</t>
  </si>
  <si>
    <t>11080</t>
  </si>
  <si>
    <t>เขาวง,รพช.</t>
  </si>
  <si>
    <t>11081</t>
  </si>
  <si>
    <t>ยางตลาด,รพช.</t>
  </si>
  <si>
    <t>11082</t>
  </si>
  <si>
    <t>ห้วยเม็ก,รพช.</t>
  </si>
  <si>
    <t>11083</t>
  </si>
  <si>
    <t>สหัสขันธ์,รพช.</t>
  </si>
  <si>
    <t>11084</t>
  </si>
  <si>
    <t>คำม่วง,รพช.</t>
  </si>
  <si>
    <t>11085</t>
  </si>
  <si>
    <t>ท่าคันโท,รพช.</t>
  </si>
  <si>
    <t>11086</t>
  </si>
  <si>
    <t>หนองกุงศรี,รพช.</t>
  </si>
  <si>
    <t>11087</t>
  </si>
  <si>
    <t>สมเด็จ,รพช.</t>
  </si>
  <si>
    <t>11088</t>
  </si>
  <si>
    <t>ห้วยผึ้ง,รพช.</t>
  </si>
  <si>
    <t>11089</t>
  </si>
  <si>
    <t>กุสุมาลย์,รพช.</t>
  </si>
  <si>
    <t>11090</t>
  </si>
  <si>
    <t>กุดบาก,รพช.</t>
  </si>
  <si>
    <t>11091</t>
  </si>
  <si>
    <t>พระอาจารย์ฝั้นอาจาโร,รพช.</t>
  </si>
  <si>
    <t>11092</t>
  </si>
  <si>
    <t>พังโคน,รพช.</t>
  </si>
  <si>
    <t>11093</t>
  </si>
  <si>
    <t>วาริชภูมิ,รพช.</t>
  </si>
  <si>
    <t>11094</t>
  </si>
  <si>
    <t>นิคมน้ำอูน,รพช.</t>
  </si>
  <si>
    <t>11095</t>
  </si>
  <si>
    <t>วานรนิวาส,รพช.</t>
  </si>
  <si>
    <t>11096</t>
  </si>
  <si>
    <t>คำตากล้า,รพช.</t>
  </si>
  <si>
    <t>11097</t>
  </si>
  <si>
    <t>บ้านม่วง,รพช.</t>
  </si>
  <si>
    <t>11098</t>
  </si>
  <si>
    <t>อากาศอำนวย,รพช.</t>
  </si>
  <si>
    <t>11099</t>
  </si>
  <si>
    <t>ส่องดาว,รพช.</t>
  </si>
  <si>
    <t>11100</t>
  </si>
  <si>
    <t>เต่างอย,รพช.</t>
  </si>
  <si>
    <t>11101</t>
  </si>
  <si>
    <t>โคกศรีสุพรรณ,รพช.</t>
  </si>
  <si>
    <t>11102</t>
  </si>
  <si>
    <t>เจริญศิลป์,รพช.</t>
  </si>
  <si>
    <t>11103</t>
  </si>
  <si>
    <t>โพนนาแก้ว,รพช.</t>
  </si>
  <si>
    <t>11104</t>
  </si>
  <si>
    <t>ปลาปาก,รพช.</t>
  </si>
  <si>
    <t>11105</t>
  </si>
  <si>
    <t>ท่าอุเทน,รพช.</t>
  </si>
  <si>
    <t>11106</t>
  </si>
  <si>
    <t>บ้านแพง,รพช.</t>
  </si>
  <si>
    <t>11107</t>
  </si>
  <si>
    <t>นาทม,รพช.</t>
  </si>
  <si>
    <t>11108</t>
  </si>
  <si>
    <t>เรณูนคร,รพช.</t>
  </si>
  <si>
    <t>11109</t>
  </si>
  <si>
    <t>นาแก,รพช.</t>
  </si>
  <si>
    <t>11110</t>
  </si>
  <si>
    <t>ศรีสงคราม,รพช.</t>
  </si>
  <si>
    <t>11111</t>
  </si>
  <si>
    <t>นาหว้า,รพช.</t>
  </si>
  <si>
    <t>11112</t>
  </si>
  <si>
    <t>โพนสวรรค์,รพช.</t>
  </si>
  <si>
    <t>11113</t>
  </si>
  <si>
    <t>นิคมคำสร้อย,รพช.</t>
  </si>
  <si>
    <t>11114</t>
  </si>
  <si>
    <t>ดอนตาล,รพช.</t>
  </si>
  <si>
    <t>11115</t>
  </si>
  <si>
    <t>ดงหลวง,รพช.</t>
  </si>
  <si>
    <t>11116</t>
  </si>
  <si>
    <t>คำชะอี,รพช.</t>
  </si>
  <si>
    <t>11117</t>
  </si>
  <si>
    <t>หว้านใหญ่,รพช.</t>
  </si>
  <si>
    <t>11118</t>
  </si>
  <si>
    <t>หนองสูง,รพช.</t>
  </si>
  <si>
    <t>11119</t>
  </si>
  <si>
    <t>จอมทอง,รพช.</t>
  </si>
  <si>
    <t>11120</t>
  </si>
  <si>
    <t>แม่แจ่ม,รพช.</t>
  </si>
  <si>
    <t>11121</t>
  </si>
  <si>
    <t>เชียงดาว,รพช.</t>
  </si>
  <si>
    <t>11122</t>
  </si>
  <si>
    <t>ดอยสะเก็ด,รพช.</t>
  </si>
  <si>
    <t>11123</t>
  </si>
  <si>
    <t>แม่แตง,รพช.</t>
  </si>
  <si>
    <t>11124</t>
  </si>
  <si>
    <t>สะเมิง,รพช.</t>
  </si>
  <si>
    <t>11125</t>
  </si>
  <si>
    <t>ฝาง,รพช.</t>
  </si>
  <si>
    <t>11126</t>
  </si>
  <si>
    <t>แม่อาย,รพช.</t>
  </si>
  <si>
    <t>11127</t>
  </si>
  <si>
    <t>พร้าว,รพช.</t>
  </si>
  <si>
    <t>11128</t>
  </si>
  <si>
    <t>สันป่าตอง,รพช.</t>
  </si>
  <si>
    <t>11129</t>
  </si>
  <si>
    <t>สันกำแพง,รพช.</t>
  </si>
  <si>
    <t>11130</t>
  </si>
  <si>
    <t>สันทราย,รพช.</t>
  </si>
  <si>
    <t>11131</t>
  </si>
  <si>
    <t>หางดง,รพช.</t>
  </si>
  <si>
    <t>11132</t>
  </si>
  <si>
    <t>ฮอด,รพช.</t>
  </si>
  <si>
    <t>11133</t>
  </si>
  <si>
    <t>ดอยเต่า,รพช.</t>
  </si>
  <si>
    <t>11134</t>
  </si>
  <si>
    <t>อมก๋อย,รพช.</t>
  </si>
  <si>
    <t>11135</t>
  </si>
  <si>
    <t>สารภี,รพช.</t>
  </si>
  <si>
    <t>11136</t>
  </si>
  <si>
    <t>เวียงแหง,รพช.</t>
  </si>
  <si>
    <t>11137</t>
  </si>
  <si>
    <t>ไชยปราการ,รพช.</t>
  </si>
  <si>
    <t>11138</t>
  </si>
  <si>
    <t>แม่วาง,รพช.</t>
  </si>
  <si>
    <t>11139</t>
  </si>
  <si>
    <t>แม่ออน,รพช.</t>
  </si>
  <si>
    <t>11140</t>
  </si>
  <si>
    <t>แม่ทา,รพช.</t>
  </si>
  <si>
    <t>11141</t>
  </si>
  <si>
    <t>บ้านโฮ่ง,รพช.</t>
  </si>
  <si>
    <t>11142</t>
  </si>
  <si>
    <t>ลี้,รพช.</t>
  </si>
  <si>
    <t>11143</t>
  </si>
  <si>
    <t>รพช.ทุ่งหัวช้าง</t>
  </si>
  <si>
    <t>11144</t>
  </si>
  <si>
    <t>ป่าซาง,รพช.</t>
  </si>
  <si>
    <t>11145</t>
  </si>
  <si>
    <t>บ้านธิ,รพช.</t>
  </si>
  <si>
    <t>11146</t>
  </si>
  <si>
    <t>แม่เมาะ,รพช.</t>
  </si>
  <si>
    <t>11147</t>
  </si>
  <si>
    <t>เกาะคา,รพช.</t>
  </si>
  <si>
    <t>11148</t>
  </si>
  <si>
    <t>เสริมงาม,รพช.</t>
  </si>
  <si>
    <t>11149</t>
  </si>
  <si>
    <t>งาว,รพช.</t>
  </si>
  <si>
    <t>11150</t>
  </si>
  <si>
    <t>แจ้ห่ม,รพช.</t>
  </si>
  <si>
    <t>11151</t>
  </si>
  <si>
    <t>วังเหนือ,รพช.</t>
  </si>
  <si>
    <t>11152</t>
  </si>
  <si>
    <t>เถิน,รพช.</t>
  </si>
  <si>
    <t>11153</t>
  </si>
  <si>
    <t>แม่พริก,รพช.</t>
  </si>
  <si>
    <t>11154</t>
  </si>
  <si>
    <t>แม่ทะ,รพช.</t>
  </si>
  <si>
    <t>11155</t>
  </si>
  <si>
    <t>สบปราบ,รพช.</t>
  </si>
  <si>
    <t>11156</t>
  </si>
  <si>
    <t>ห้างฉัตร,รพช.</t>
  </si>
  <si>
    <t>11157</t>
  </si>
  <si>
    <t>เมืองปาน ,รพช.</t>
  </si>
  <si>
    <t>11158</t>
  </si>
  <si>
    <t>ตรอน,รพช.</t>
  </si>
  <si>
    <t>11159</t>
  </si>
  <si>
    <t>ท่าปลา,รพช.</t>
  </si>
  <si>
    <t>11160</t>
  </si>
  <si>
    <t>น้ำปาด,รพช.</t>
  </si>
  <si>
    <t>11161</t>
  </si>
  <si>
    <t>ฟากท่า,รพช.</t>
  </si>
  <si>
    <t>11162</t>
  </si>
  <si>
    <t>บ้านโคก,รพช.</t>
  </si>
  <si>
    <t>11163</t>
  </si>
  <si>
    <t>พิชัย,รพช.</t>
  </si>
  <si>
    <t>11164</t>
  </si>
  <si>
    <t>ลับแล,รพช.</t>
  </si>
  <si>
    <t>11165</t>
  </si>
  <si>
    <t>ทองแสนขัน,รพช.</t>
  </si>
  <si>
    <t>11166</t>
  </si>
  <si>
    <t>ร้องกวาง,รพช.</t>
  </si>
  <si>
    <t>11167</t>
  </si>
  <si>
    <t>ลอง,รพช.</t>
  </si>
  <si>
    <t>11169</t>
  </si>
  <si>
    <t>สูงเม่น,รพช.</t>
  </si>
  <si>
    <t>11170</t>
  </si>
  <si>
    <t>สอง,รพช.</t>
  </si>
  <si>
    <t>11171</t>
  </si>
  <si>
    <t>วังชิ้น,รพช.</t>
  </si>
  <si>
    <t>11172</t>
  </si>
  <si>
    <t>หนองม่วงไข่,รพช.</t>
  </si>
  <si>
    <t>11173</t>
  </si>
  <si>
    <t>แม่จริม,รพช.</t>
  </si>
  <si>
    <t>11174</t>
  </si>
  <si>
    <t>บ้านหลวง,รพช.</t>
  </si>
  <si>
    <t>11175</t>
  </si>
  <si>
    <t>นาน้อย,รพช.</t>
  </si>
  <si>
    <t>11176</t>
  </si>
  <si>
    <t>ท่าวังผา,รพช</t>
  </si>
  <si>
    <t>11177</t>
  </si>
  <si>
    <t>เวียงสา,รพช.</t>
  </si>
  <si>
    <t>11178</t>
  </si>
  <si>
    <t>ทุ่งช้าง,รพช.</t>
  </si>
  <si>
    <t>11179</t>
  </si>
  <si>
    <t>เชียงกลาง,รพช.</t>
  </si>
  <si>
    <t>11180</t>
  </si>
  <si>
    <t>นาหมื่น,รพช.</t>
  </si>
  <si>
    <t>11181</t>
  </si>
  <si>
    <t>สันติสุข,รพช.</t>
  </si>
  <si>
    <t>11182</t>
  </si>
  <si>
    <t>บ่อเกลือ,รพช.</t>
  </si>
  <si>
    <t>11183</t>
  </si>
  <si>
    <t>สองแคว,รพช.</t>
  </si>
  <si>
    <t>11184</t>
  </si>
  <si>
    <t>จุน,รพช.</t>
  </si>
  <si>
    <t>11185</t>
  </si>
  <si>
    <t>เชียงม่วน,รพช.</t>
  </si>
  <si>
    <t>11186</t>
  </si>
  <si>
    <t>ดอกคำใต้,รพช.</t>
  </si>
  <si>
    <t>11187</t>
  </si>
  <si>
    <t>ปง,รพช.</t>
  </si>
  <si>
    <t>11188</t>
  </si>
  <si>
    <t>แม่ใจ,รพช.</t>
  </si>
  <si>
    <t>11189</t>
  </si>
  <si>
    <t>เทิง,รพช.</t>
  </si>
  <si>
    <t>11190</t>
  </si>
  <si>
    <t>พาน,รพช.</t>
  </si>
  <si>
    <t>11191</t>
  </si>
  <si>
    <t>ป่าแดด,รพช.</t>
  </si>
  <si>
    <t>11192</t>
  </si>
  <si>
    <t>แม่จัน,รพช.</t>
  </si>
  <si>
    <t>11193</t>
  </si>
  <si>
    <t>เชียงแสน,รพช.</t>
  </si>
  <si>
    <t>11194</t>
  </si>
  <si>
    <t>แม่สาย,รพช.</t>
  </si>
  <si>
    <t>11195</t>
  </si>
  <si>
    <t>แม่สรวย,รพช.</t>
  </si>
  <si>
    <t>11196</t>
  </si>
  <si>
    <t>เวียงป่าเป้า,รพช.</t>
  </si>
  <si>
    <t>11197</t>
  </si>
  <si>
    <t>พญาเม็งราย,รพช.</t>
  </si>
  <si>
    <t>11198</t>
  </si>
  <si>
    <t>เวียงแก่น,รพช.</t>
  </si>
  <si>
    <t>11199</t>
  </si>
  <si>
    <t>ขุนตาล,รพช.</t>
  </si>
  <si>
    <t>11200</t>
  </si>
  <si>
    <t>แม่ฟ้าหลวง,รพช.</t>
  </si>
  <si>
    <t>11201</t>
  </si>
  <si>
    <t>แม่ลาว,รพช.</t>
  </si>
  <si>
    <t>11202</t>
  </si>
  <si>
    <t>เวียงเชียงรุ้ง,รพช.</t>
  </si>
  <si>
    <t>11203</t>
  </si>
  <si>
    <t>ขุนยวม,รพช.</t>
  </si>
  <si>
    <t>11204</t>
  </si>
  <si>
    <t>ปาย,รพช.</t>
  </si>
  <si>
    <t>11205</t>
  </si>
  <si>
    <t>แม่สะเรียง,รพช.</t>
  </si>
  <si>
    <t>11206</t>
  </si>
  <si>
    <t>แม่ลาน้อย,รพช.</t>
  </si>
  <si>
    <t>11207</t>
  </si>
  <si>
    <t>สบเมย,รพช.</t>
  </si>
  <si>
    <t>11208</t>
  </si>
  <si>
    <t>ปางมะผ้า,รพช.</t>
  </si>
  <si>
    <t>11209</t>
  </si>
  <si>
    <t>โกรกพระ,รพช.</t>
  </si>
  <si>
    <t>11210</t>
  </si>
  <si>
    <t>ชุมแสง,รพช.</t>
  </si>
  <si>
    <t>11211</t>
  </si>
  <si>
    <t>หนองบัว,รพช.</t>
  </si>
  <si>
    <t>11212</t>
  </si>
  <si>
    <t>บรรพตพิสัย,รพช.</t>
  </si>
  <si>
    <t>11213</t>
  </si>
  <si>
    <t>เก้าเลี้ยว,รพช.</t>
  </si>
  <si>
    <t>11214</t>
  </si>
  <si>
    <t>ตาคลี,รพช.</t>
  </si>
  <si>
    <t>11215</t>
  </si>
  <si>
    <t>ท่าตะโก,รพช.</t>
  </si>
  <si>
    <t>11216</t>
  </si>
  <si>
    <t>ไพศาลี,รพช.</t>
  </si>
  <si>
    <t>11217</t>
  </si>
  <si>
    <t>พยุหะคีรี,รพช.</t>
  </si>
  <si>
    <t>11218</t>
  </si>
  <si>
    <t>ลาดยาว,รพช.</t>
  </si>
  <si>
    <t>11219</t>
  </si>
  <si>
    <t>ตากฟ้า,รพช.</t>
  </si>
  <si>
    <t>11220</t>
  </si>
  <si>
    <t>แม่วงก์,รพช.</t>
  </si>
  <si>
    <t>11221</t>
  </si>
  <si>
    <t>ทัพทัน,รพช.</t>
  </si>
  <si>
    <t>11222</t>
  </si>
  <si>
    <t>สว่างอารมณ์,รพช.</t>
  </si>
  <si>
    <t>11223</t>
  </si>
  <si>
    <t>หนองฉาง,รพช.</t>
  </si>
  <si>
    <t>11224</t>
  </si>
  <si>
    <t>หนองขาหย่าง,รพช.</t>
  </si>
  <si>
    <t>11225</t>
  </si>
  <si>
    <t>บ้านไร่,รพช.</t>
  </si>
  <si>
    <t>11226</t>
  </si>
  <si>
    <t>ลานสัก,รพช.</t>
  </si>
  <si>
    <t>11227</t>
  </si>
  <si>
    <t>ห้วยคต,รพช.</t>
  </si>
  <si>
    <t>11228</t>
  </si>
  <si>
    <t>ทุ่งโพธิ์ทะเล,รพช.</t>
  </si>
  <si>
    <t>11229</t>
  </si>
  <si>
    <t>ไทรงาม,รพช.</t>
  </si>
  <si>
    <t>11230</t>
  </si>
  <si>
    <t>คลองลาน,รพช.</t>
  </si>
  <si>
    <t>11231</t>
  </si>
  <si>
    <t>ขาณุวรลักษบุรี,รพช.</t>
  </si>
  <si>
    <t>11232</t>
  </si>
  <si>
    <t>คลองขลุง,รพช.</t>
  </si>
  <si>
    <t>11233</t>
  </si>
  <si>
    <t>พรานกระต่าย,รพช.</t>
  </si>
  <si>
    <t>11234</t>
  </si>
  <si>
    <t>ลานกระบือ,รพช.</t>
  </si>
  <si>
    <t>11235</t>
  </si>
  <si>
    <t>ทรายทองวัฒนา,รพช.</t>
  </si>
  <si>
    <t>11236</t>
  </si>
  <si>
    <t>ปางศิลาทอง,รพช.</t>
  </si>
  <si>
    <t>11238</t>
  </si>
  <si>
    <t>บ้านตาก,รพช.</t>
  </si>
  <si>
    <t>11239</t>
  </si>
  <si>
    <t>สามเงา,รพช.</t>
  </si>
  <si>
    <t>11240</t>
  </si>
  <si>
    <t>แม่ระมาด,รพช.</t>
  </si>
  <si>
    <t>11241</t>
  </si>
  <si>
    <t>ท่าสองยาง,รพช.</t>
  </si>
  <si>
    <t>11242</t>
  </si>
  <si>
    <t>พบพระ,รพช.</t>
  </si>
  <si>
    <t>11243</t>
  </si>
  <si>
    <t>อุ้มผาง,รพช.</t>
  </si>
  <si>
    <t>11244</t>
  </si>
  <si>
    <t>บ้านด่านลานหอย,รพช.</t>
  </si>
  <si>
    <t>11245</t>
  </si>
  <si>
    <t>คีรีมาศ,รพช.</t>
  </si>
  <si>
    <t>11246</t>
  </si>
  <si>
    <t>กงไกรลาศ,รพช.</t>
  </si>
  <si>
    <t>11247</t>
  </si>
  <si>
    <t>ศรีสัชนาลัย,รพช.</t>
  </si>
  <si>
    <t>11248</t>
  </si>
  <si>
    <t>สวรรคโลก,รพช.</t>
  </si>
  <si>
    <t>11249</t>
  </si>
  <si>
    <t>ศรีนคร,รพช.</t>
  </si>
  <si>
    <t>11250</t>
  </si>
  <si>
    <t>ทุ่งเสลี่ยม,รพช.</t>
  </si>
  <si>
    <t>11251</t>
  </si>
  <si>
    <t>ชาติตระการ,รพช.</t>
  </si>
  <si>
    <t>11252</t>
  </si>
  <si>
    <t>บางระกำ,รพช.</t>
  </si>
  <si>
    <t>11253</t>
  </si>
  <si>
    <t>บางกระทุ่ม,รพช.</t>
  </si>
  <si>
    <t>11254</t>
  </si>
  <si>
    <t>พรหมพิราม,รพช.</t>
  </si>
  <si>
    <t>11255</t>
  </si>
  <si>
    <t>วัดโบสถ์,รพช.</t>
  </si>
  <si>
    <t>11256</t>
  </si>
  <si>
    <t>วังทอง,รพช.</t>
  </si>
  <si>
    <t>11257</t>
  </si>
  <si>
    <t>เนินมะปราง,รพช.</t>
  </si>
  <si>
    <t>11258</t>
  </si>
  <si>
    <t>วังทรายพูน,รพช.</t>
  </si>
  <si>
    <t>11259</t>
  </si>
  <si>
    <t>โพธิ์ประทับช้าง,รพช.</t>
  </si>
  <si>
    <t>11260</t>
  </si>
  <si>
    <t>บางมูลนาก,รพช.</t>
  </si>
  <si>
    <t>11261</t>
  </si>
  <si>
    <t>โพทะเล,รพช.</t>
  </si>
  <si>
    <t>11262</t>
  </si>
  <si>
    <t>สามง่าม,รพช.</t>
  </si>
  <si>
    <t>11263</t>
  </si>
  <si>
    <t>ทับคล้อ,รพช.</t>
  </si>
  <si>
    <t>11264</t>
  </si>
  <si>
    <t>ชนแดน,รพช.</t>
  </si>
  <si>
    <t>11265</t>
  </si>
  <si>
    <t>หล่มสัก,รพช.</t>
  </si>
  <si>
    <t>11266</t>
  </si>
  <si>
    <t>วิเชียรบุรี,รพช.</t>
  </si>
  <si>
    <t>11267</t>
  </si>
  <si>
    <t>ศรีเทพ,รพช.</t>
  </si>
  <si>
    <t>11268</t>
  </si>
  <si>
    <t>หนองไผ่,รพช.</t>
  </si>
  <si>
    <t>11269</t>
  </si>
  <si>
    <t>บึงสามพัน,รพช.</t>
  </si>
  <si>
    <t>11270</t>
  </si>
  <si>
    <t>น้ำหนาว,รพช.</t>
  </si>
  <si>
    <t>11271</t>
  </si>
  <si>
    <t>วังโป่ง,รพช.</t>
  </si>
  <si>
    <t>11272</t>
  </si>
  <si>
    <t>เขาค้อ,รพช.</t>
  </si>
  <si>
    <t>11273</t>
  </si>
  <si>
    <t>สวนผึ้ง,รพช.</t>
  </si>
  <si>
    <t>11274</t>
  </si>
  <si>
    <t>บางแพ,รพช.</t>
  </si>
  <si>
    <t>11275</t>
  </si>
  <si>
    <t>เจ็ดเสมียน,รพช.</t>
  </si>
  <si>
    <t>11276</t>
  </si>
  <si>
    <t>ปากท่อ,รพช.</t>
  </si>
  <si>
    <t>11277</t>
  </si>
  <si>
    <t>วัดเพลง,รพช.</t>
  </si>
  <si>
    <t>11278</t>
  </si>
  <si>
    <t>ไทรโยค,รพช.</t>
  </si>
  <si>
    <t>11279</t>
  </si>
  <si>
    <t>สมเด็จพระปิยะมหาราช,รพช.</t>
  </si>
  <si>
    <t>11280</t>
  </si>
  <si>
    <t>บ่อพลอย,รพช.</t>
  </si>
  <si>
    <t>11281</t>
  </si>
  <si>
    <t>ท่ากระดาน,รพช.</t>
  </si>
  <si>
    <t>11282</t>
  </si>
  <si>
    <t>ท่าม่วง,รพช.</t>
  </si>
  <si>
    <t>11283</t>
  </si>
  <si>
    <t>ทองผาภูมิ,รพช.</t>
  </si>
  <si>
    <t>11284</t>
  </si>
  <si>
    <t>สังขละบุรี,รพช.</t>
  </si>
  <si>
    <t>11285</t>
  </si>
  <si>
    <t>เจ้าคุณไพบูลย์พนมทวน,รพช.</t>
  </si>
  <si>
    <t>11286</t>
  </si>
  <si>
    <t>เลาขวัญ,รพช.</t>
  </si>
  <si>
    <t>11287</t>
  </si>
  <si>
    <t>ด่านมะขามเตี้ย,รพช.</t>
  </si>
  <si>
    <t>11288</t>
  </si>
  <si>
    <t>สถานพระบารมี,รพช.</t>
  </si>
  <si>
    <t>11289</t>
  </si>
  <si>
    <t>เดิมบางนางบวช,รพช.</t>
  </si>
  <si>
    <t>11290</t>
  </si>
  <si>
    <t>ด่านช้าง,รพช.</t>
  </si>
  <si>
    <t>11291</t>
  </si>
  <si>
    <t>บางปลาม้า,รพช.</t>
  </si>
  <si>
    <t>11292</t>
  </si>
  <si>
    <t>ศรีประจันต์,รพช.</t>
  </si>
  <si>
    <t>11293</t>
  </si>
  <si>
    <t>ดอนเจดีย์,รพช.</t>
  </si>
  <si>
    <t>11294</t>
  </si>
  <si>
    <t>สามชุก,รพช.</t>
  </si>
  <si>
    <t>11295</t>
  </si>
  <si>
    <t>อู่ทอง,รพช.</t>
  </si>
  <si>
    <t>11296</t>
  </si>
  <si>
    <t>หนองหญ้าไซ,รพช.</t>
  </si>
  <si>
    <t>11297</t>
  </si>
  <si>
    <t>กำแพงแสน,รพช.</t>
  </si>
  <si>
    <t>11298</t>
  </si>
  <si>
    <t>นครชัยศรี,รพช.</t>
  </si>
  <si>
    <t>11299</t>
  </si>
  <si>
    <t>ห้วยพลู,รพช.</t>
  </si>
  <si>
    <t>11300</t>
  </si>
  <si>
    <t>ดอนตูม,รพช.</t>
  </si>
  <si>
    <t>11301</t>
  </si>
  <si>
    <t>บางเลน,รพช.</t>
  </si>
  <si>
    <t>11302</t>
  </si>
  <si>
    <t>สามพราน,รพช.</t>
  </si>
  <si>
    <t>11303</t>
  </si>
  <si>
    <t>พุทธมลฑล,รพช.</t>
  </si>
  <si>
    <t>11304</t>
  </si>
  <si>
    <t>กระทุ่มแบน,รพช.</t>
  </si>
  <si>
    <t>11305</t>
  </si>
  <si>
    <t>บ้านแพ้ว,องค์การมหาชน,รพช.</t>
  </si>
  <si>
    <t>11306</t>
  </si>
  <si>
    <t>นภาลัย,รพช.</t>
  </si>
  <si>
    <t>11307</t>
  </si>
  <si>
    <t>อัมพวา ,รพช.</t>
  </si>
  <si>
    <t>11308</t>
  </si>
  <si>
    <t>เขาย้อย,รพช.</t>
  </si>
  <si>
    <t>11309</t>
  </si>
  <si>
    <t>หนองหญ้าปล้อง,รพช.</t>
  </si>
  <si>
    <t>11310</t>
  </si>
  <si>
    <t>ชะอำ,รพช.</t>
  </si>
  <si>
    <t>11311</t>
  </si>
  <si>
    <t>ท่ายาง,รพช.</t>
  </si>
  <si>
    <t>11312</t>
  </si>
  <si>
    <t>บ้านลาด,รพช.</t>
  </si>
  <si>
    <t>11313</t>
  </si>
  <si>
    <t>บ้านแหลม,รพช.</t>
  </si>
  <si>
    <t>11314</t>
  </si>
  <si>
    <t>แก่งกระจาน,รพช.</t>
  </si>
  <si>
    <t>11315</t>
  </si>
  <si>
    <t>กุยบุรี,รพช.</t>
  </si>
  <si>
    <t>11316</t>
  </si>
  <si>
    <t>ทับสะแก,รพช.</t>
  </si>
  <si>
    <t>11317</t>
  </si>
  <si>
    <t>บางสะพาน,รพช.</t>
  </si>
  <si>
    <t>11318</t>
  </si>
  <si>
    <t>บางสะพานน้อย,รพช.</t>
  </si>
  <si>
    <t>11319</t>
  </si>
  <si>
    <t>ปราณบุรี,รพช.</t>
  </si>
  <si>
    <t>11320</t>
  </si>
  <si>
    <t>หัวหิน,รพท.</t>
  </si>
  <si>
    <t>11321</t>
  </si>
  <si>
    <t>สามร้อยยอด,รพช.</t>
  </si>
  <si>
    <t>11322</t>
  </si>
  <si>
    <t>พรหมคีรี,รพช.</t>
  </si>
  <si>
    <t>11323</t>
  </si>
  <si>
    <t>ละอุ่น,รพช.</t>
  </si>
  <si>
    <t>11324</t>
  </si>
  <si>
    <t>ลานสะกา,รพช.</t>
  </si>
  <si>
    <t>11325</t>
  </si>
  <si>
    <t>ฉวาง,รพร.</t>
  </si>
  <si>
    <t>11326</t>
  </si>
  <si>
    <t>พิปูน,รพช.</t>
  </si>
  <si>
    <t>11327</t>
  </si>
  <si>
    <t>เชียรใหญ่,รพช.</t>
  </si>
  <si>
    <t>11328</t>
  </si>
  <si>
    <t>ชะอวด,รพช.</t>
  </si>
  <si>
    <t>11329</t>
  </si>
  <si>
    <t>ท่าศาลา,รพช.</t>
  </si>
  <si>
    <t>11330</t>
  </si>
  <si>
    <t>ทุ่งสง,รพช.</t>
  </si>
  <si>
    <t>11331</t>
  </si>
  <si>
    <t>นาบอน,รพช.</t>
  </si>
  <si>
    <t>11332</t>
  </si>
  <si>
    <t>ทุ่งใหญ่,รพช.</t>
  </si>
  <si>
    <t>11333</t>
  </si>
  <si>
    <t>ปากพนัง,รพช.</t>
  </si>
  <si>
    <t>11334</t>
  </si>
  <si>
    <t>ร่อนพิบูลย์,รพช.</t>
  </si>
  <si>
    <t>11335</t>
  </si>
  <si>
    <t>สิชล,รพช.</t>
  </si>
  <si>
    <t>11336</t>
  </si>
  <si>
    <t>ขนอม,รพช.</t>
  </si>
  <si>
    <t>11337</t>
  </si>
  <si>
    <t>หัวไทร,รพช.</t>
  </si>
  <si>
    <t>11338</t>
  </si>
  <si>
    <t>บางขัน,รพช.</t>
  </si>
  <si>
    <t>11339</t>
  </si>
  <si>
    <t>ถ้ำพรรณรา,รพช.</t>
  </si>
  <si>
    <t>11340</t>
  </si>
  <si>
    <t>เขาพนม,รพช.</t>
  </si>
  <si>
    <t>11341</t>
  </si>
  <si>
    <t>เกาะลันตา,รพช.</t>
  </si>
  <si>
    <t>11342</t>
  </si>
  <si>
    <t>คลองท่อม,รพช.</t>
  </si>
  <si>
    <t>11343</t>
  </si>
  <si>
    <t>อ่าวลึก,รพช.</t>
  </si>
  <si>
    <t>11344</t>
  </si>
  <si>
    <t>ปลายพระยา,รพช.</t>
  </si>
  <si>
    <t>11345</t>
  </si>
  <si>
    <t>ลำทับ,รพช.</t>
  </si>
  <si>
    <t>11346</t>
  </si>
  <si>
    <t>เหนือคลอง,รพช.</t>
  </si>
  <si>
    <t>11347</t>
  </si>
  <si>
    <t>เกาะยาว,รพช.</t>
  </si>
  <si>
    <t>11348</t>
  </si>
  <si>
    <t>กะปง,รพช.</t>
  </si>
  <si>
    <t>11349</t>
  </si>
  <si>
    <t>ตะกั่วทุ่ง,รพช.</t>
  </si>
  <si>
    <t>11350</t>
  </si>
  <si>
    <t>บางไทร,รพช.</t>
  </si>
  <si>
    <t>11352</t>
  </si>
  <si>
    <t>คุระบุรี,รพช.</t>
  </si>
  <si>
    <t>11353</t>
  </si>
  <si>
    <t>ทับปุด,รพช.</t>
  </si>
  <si>
    <t>11354</t>
  </si>
  <si>
    <t>ท้ายเหมือง,รพช.</t>
  </si>
  <si>
    <t>11355</t>
  </si>
  <si>
    <t>ป่าตอง(กระทู้เก่า),รพช.</t>
  </si>
  <si>
    <t>11356</t>
  </si>
  <si>
    <t>ถลาง,รพช.</t>
  </si>
  <si>
    <t>11357</t>
  </si>
  <si>
    <t>กาญจนดิษฐ์,รพช.</t>
  </si>
  <si>
    <t>11358</t>
  </si>
  <si>
    <t>ดอนสัก,รพช.</t>
  </si>
  <si>
    <t>11359</t>
  </si>
  <si>
    <t>เกาะพงัน,รพช.</t>
  </si>
  <si>
    <t>11360</t>
  </si>
  <si>
    <t>ไชยา,รพช.</t>
  </si>
  <si>
    <t>11361</t>
  </si>
  <si>
    <t>ท่าชนะ,รพช.</t>
  </si>
  <si>
    <t>11362</t>
  </si>
  <si>
    <t>คีรีรัฐนิคม,รพช.</t>
  </si>
  <si>
    <t>11363</t>
  </si>
  <si>
    <t>บ้านตาขุน,รพช.</t>
  </si>
  <si>
    <t>11364</t>
  </si>
  <si>
    <t>พนม,รพช.</t>
  </si>
  <si>
    <t>11365</t>
  </si>
  <si>
    <t>ท่าฉาง,รพช.</t>
  </si>
  <si>
    <t>11366</t>
  </si>
  <si>
    <t>บ้านนาสาร,รพช.</t>
  </si>
  <si>
    <t>11367</t>
  </si>
  <si>
    <t>บ้านนาเดิม,รพช.</t>
  </si>
  <si>
    <t>11368</t>
  </si>
  <si>
    <t>เคียนซา,รพช.</t>
  </si>
  <si>
    <t>11369</t>
  </si>
  <si>
    <t>พระแสง,รพช.</t>
  </si>
  <si>
    <t>11370</t>
  </si>
  <si>
    <t>พุนพิน,รพช.</t>
  </si>
  <si>
    <t>11371</t>
  </si>
  <si>
    <t>ชัยบุรี,รพช.</t>
  </si>
  <si>
    <t>11372</t>
  </si>
  <si>
    <t>กะเปอร์,รพช.</t>
  </si>
  <si>
    <t>11373</t>
  </si>
  <si>
    <t>กระบุรี,รพช.</t>
  </si>
  <si>
    <t>11374</t>
  </si>
  <si>
    <t>สุขสำราญ,รพช.</t>
  </si>
  <si>
    <t>11375</t>
  </si>
  <si>
    <t>ปากน้ำชุมพร,รพช.</t>
  </si>
  <si>
    <t>11376</t>
  </si>
  <si>
    <t>ท่าแซะ,รพช.</t>
  </si>
  <si>
    <t>11377</t>
  </si>
  <si>
    <t>ปะทิว,รพช.</t>
  </si>
  <si>
    <t>11378</t>
  </si>
  <si>
    <t>มาบอำมฤต,รพช.</t>
  </si>
  <si>
    <t>11379</t>
  </si>
  <si>
    <t>หลังสวน,รพช.</t>
  </si>
  <si>
    <t>11380</t>
  </si>
  <si>
    <t>ปากน้ำหลังสวน,รพช.</t>
  </si>
  <si>
    <t>11381</t>
  </si>
  <si>
    <t>ละแม,รพช.</t>
  </si>
  <si>
    <t>11382</t>
  </si>
  <si>
    <t>พะโต๊ะ,รพช.</t>
  </si>
  <si>
    <t>11383</t>
  </si>
  <si>
    <t>สวี,รพช.</t>
  </si>
  <si>
    <t>11385</t>
  </si>
  <si>
    <t>ทุ่งตะโก,รพช.</t>
  </si>
  <si>
    <t>11386</t>
  </si>
  <si>
    <t>สทิงพระ,รพช.</t>
  </si>
  <si>
    <t>11387</t>
  </si>
  <si>
    <t>จะนะ,รพช.</t>
  </si>
  <si>
    <t>11388</t>
  </si>
  <si>
    <t>สมเด็จพระบรมราชินีนาถ,รพช.</t>
  </si>
  <si>
    <t>11390</t>
  </si>
  <si>
    <t>เทพา,รพช.</t>
  </si>
  <si>
    <t>11391</t>
  </si>
  <si>
    <t>สะบ้าย้อย,รพช.</t>
  </si>
  <si>
    <t>11392</t>
  </si>
  <si>
    <t>ระโนด,รพช.</t>
  </si>
  <si>
    <t>11393</t>
  </si>
  <si>
    <t>กระแสสินธุ์,รพช.</t>
  </si>
  <si>
    <t>11394</t>
  </si>
  <si>
    <t>รัตภูมิ,รพช.</t>
  </si>
  <si>
    <t>11395</t>
  </si>
  <si>
    <t>สะเดา,รพช.</t>
  </si>
  <si>
    <t>11396</t>
  </si>
  <si>
    <t>นาหม่อม,รพช.</t>
  </si>
  <si>
    <t>11397</t>
  </si>
  <si>
    <t>ควนเนียง,รพช.</t>
  </si>
  <si>
    <t>11398</t>
  </si>
  <si>
    <t>ปาดังเบซาร์,รพช.</t>
  </si>
  <si>
    <t>11399</t>
  </si>
  <si>
    <t>บางกล่ำ,รพช.</t>
  </si>
  <si>
    <t>11400</t>
  </si>
  <si>
    <t>สิงหนคร,รพช.</t>
  </si>
  <si>
    <t>11401</t>
  </si>
  <si>
    <t>คลองหอยโข่ง,รพช.</t>
  </si>
  <si>
    <t>11402</t>
  </si>
  <si>
    <t>ควนโดน,รพช.</t>
  </si>
  <si>
    <t>11403</t>
  </si>
  <si>
    <t>ควนกาหลง,รพช.</t>
  </si>
  <si>
    <t>11404</t>
  </si>
  <si>
    <t>ท่าแพ,รพช.</t>
  </si>
  <si>
    <t>11405</t>
  </si>
  <si>
    <t>ละงู,รพช.</t>
  </si>
  <si>
    <t>11406</t>
  </si>
  <si>
    <t>ทุ่งหว้า,รพช.</t>
  </si>
  <si>
    <t>11407</t>
  </si>
  <si>
    <t>กันตัง,รพช.</t>
  </si>
  <si>
    <t>11408</t>
  </si>
  <si>
    <t>ย่านตาขาว,รพช.</t>
  </si>
  <si>
    <t>11409</t>
  </si>
  <si>
    <t>ปะเหลียน,รพช.</t>
  </si>
  <si>
    <t>11410</t>
  </si>
  <si>
    <t>สิเกา,รพช.</t>
  </si>
  <si>
    <t>11411</t>
  </si>
  <si>
    <t>ห้วยยอด,รพช.</t>
  </si>
  <si>
    <t>11412</t>
  </si>
  <si>
    <t>วังวิเศษ,รพช.</t>
  </si>
  <si>
    <t>11413</t>
  </si>
  <si>
    <t>นาโยง,รพช.</t>
  </si>
  <si>
    <t>11414</t>
  </si>
  <si>
    <t>กงหรา,รพช.</t>
  </si>
  <si>
    <t>11415</t>
  </si>
  <si>
    <t>เขาชัยสน,รพช.</t>
  </si>
  <si>
    <t>11416</t>
  </si>
  <si>
    <t>ตะโหมด,รพช.</t>
  </si>
  <si>
    <t>11417</t>
  </si>
  <si>
    <t>ควนขนุน,รพช.</t>
  </si>
  <si>
    <t>11418</t>
  </si>
  <si>
    <t>ปากพะยูน,รพช.</t>
  </si>
  <si>
    <t>11419</t>
  </si>
  <si>
    <t>ศรีบรรพต,รพช.</t>
  </si>
  <si>
    <t>11420</t>
  </si>
  <si>
    <t>ป่าบอน,รพช.</t>
  </si>
  <si>
    <t>11421</t>
  </si>
  <si>
    <t>บางแก้ว,รพช.</t>
  </si>
  <si>
    <t>11422</t>
  </si>
  <si>
    <t>ป่าพะยอม,รพช.</t>
  </si>
  <si>
    <t>11423</t>
  </si>
  <si>
    <t>โคกโพธิ์,รพช.</t>
  </si>
  <si>
    <t>11424</t>
  </si>
  <si>
    <t>หนองจิก,รพช.</t>
  </si>
  <si>
    <t>11425</t>
  </si>
  <si>
    <t>ปะนาเระ,รพช.</t>
  </si>
  <si>
    <t>11426</t>
  </si>
  <si>
    <t>มายอ,รพช.</t>
  </si>
  <si>
    <t>11427</t>
  </si>
  <si>
    <t>ทุ่งยางแดง,รพช.</t>
  </si>
  <si>
    <t>11428</t>
  </si>
  <si>
    <t>ไม้แก่น,รพช.</t>
  </si>
  <si>
    <t>11429</t>
  </si>
  <si>
    <t>ยะหริ่ง,รพช.</t>
  </si>
  <si>
    <t>11430</t>
  </si>
  <si>
    <t>ยะรัง,รพช.</t>
  </si>
  <si>
    <t>11431</t>
  </si>
  <si>
    <t>แม่ลาน,รพช.</t>
  </si>
  <si>
    <t>11432</t>
  </si>
  <si>
    <t>บันนังสตา,รพช.</t>
  </si>
  <si>
    <t>11433</t>
  </si>
  <si>
    <t>ธารโต,รพช.</t>
  </si>
  <si>
    <t>11434</t>
  </si>
  <si>
    <t>รามัน,รพช.</t>
  </si>
  <si>
    <t>11435</t>
  </si>
  <si>
    <t>ตากใบ,รพช.</t>
  </si>
  <si>
    <t>11436</t>
  </si>
  <si>
    <t>บาเจาะ,รพช.</t>
  </si>
  <si>
    <t>11437</t>
  </si>
  <si>
    <t>ระแงะ,รพช.</t>
  </si>
  <si>
    <t>11438</t>
  </si>
  <si>
    <t>รือเสาะ,รพช.</t>
  </si>
  <si>
    <t>11439</t>
  </si>
  <si>
    <t>ศรีสาคร,รพช.</t>
  </si>
  <si>
    <t>11440</t>
  </si>
  <si>
    <t>แว้ง,รพช.</t>
  </si>
  <si>
    <t>11441</t>
  </si>
  <si>
    <t>สุคิริน,รพช.</t>
  </si>
  <si>
    <t>11442</t>
  </si>
  <si>
    <t>สุไหงปาดี,รพช.</t>
  </si>
  <si>
    <t>11443</t>
  </si>
  <si>
    <t>เดชอุดม,รพร.</t>
  </si>
  <si>
    <t>11444</t>
  </si>
  <si>
    <t>เลิงนกทา,รพร.</t>
  </si>
  <si>
    <t>11445</t>
  </si>
  <si>
    <t>กระนวน,รพร.</t>
  </si>
  <si>
    <t>11446</t>
  </si>
  <si>
    <t>บ้านดุง,รพร.</t>
  </si>
  <si>
    <t>11447</t>
  </si>
  <si>
    <t>ด่านซ้าย,รพร.</t>
  </si>
  <si>
    <t>11448</t>
  </si>
  <si>
    <t>ท่าบ่อ,รพร.</t>
  </si>
  <si>
    <t>11449</t>
  </si>
  <si>
    <t>กุฉินารายณ์,รพร.</t>
  </si>
  <si>
    <t>11450</t>
  </si>
  <si>
    <t>สว่างแดนดิน,รพร.</t>
  </si>
  <si>
    <t>11451</t>
  </si>
  <si>
    <t>ธาตุพนม,รพร.</t>
  </si>
  <si>
    <t>11452</t>
  </si>
  <si>
    <t>เด่นชัย,รพร.</t>
  </si>
  <si>
    <t>11453</t>
  </si>
  <si>
    <t>ปัว,รพร.</t>
  </si>
  <si>
    <t>11454</t>
  </si>
  <si>
    <t>เชียงของ,รพร.</t>
  </si>
  <si>
    <t>11455</t>
  </si>
  <si>
    <t>นครไทย,รพร.</t>
  </si>
  <si>
    <t>11456</t>
  </si>
  <si>
    <t>ตะพานหิน,รพร.</t>
  </si>
  <si>
    <t>11457</t>
  </si>
  <si>
    <t>หล่มเก่า,รพร.</t>
  </si>
  <si>
    <t>11458</t>
  </si>
  <si>
    <t>จอมบึง,รพร.</t>
  </si>
  <si>
    <t>11459</t>
  </si>
  <si>
    <t>เวียงสระ,รพร.</t>
  </si>
  <si>
    <t>11460</t>
  </si>
  <si>
    <t>สายบุรี,รพร.</t>
  </si>
  <si>
    <t>11461</t>
  </si>
  <si>
    <t>ยะหา,รพร.</t>
  </si>
  <si>
    <t>11464</t>
  </si>
  <si>
    <t>กะพ้อ,รพช.</t>
  </si>
  <si>
    <t>11602</t>
  </si>
  <si>
    <t>เมืองยาง(เฉลิมพระเกียรติสมเด็จย่า),รพช.</t>
  </si>
  <si>
    <t>11608</t>
  </si>
  <si>
    <t>ลำทะเมนชัย,รพช.</t>
  </si>
  <si>
    <t>11619</t>
  </si>
  <si>
    <t>เฉลิมพระเกียรติ,รพช.</t>
  </si>
  <si>
    <t>11625</t>
  </si>
  <si>
    <t>11631</t>
  </si>
  <si>
    <t>วชิรบารมี,รพช.</t>
  </si>
  <si>
    <t>11643</t>
  </si>
  <si>
    <t>ดอยหล่อ,รพช.</t>
  </si>
  <si>
    <t>11654</t>
  </si>
  <si>
    <t>วิภาวดี,รพช.</t>
  </si>
  <si>
    <t>11660</t>
  </si>
  <si>
    <t>จุฬาภรณ์,รพช.</t>
  </si>
  <si>
    <t>12275</t>
  </si>
  <si>
    <t>สิรินธร ภาคตะวันออกเฉียงเหนือ,รพท.</t>
  </si>
  <si>
    <t>13747</t>
  </si>
  <si>
    <t>ราชสาส์น,รพช.</t>
  </si>
  <si>
    <t>13806</t>
  </si>
  <si>
    <t>กาบัง,รพช.</t>
  </si>
  <si>
    <t>13815</t>
  </si>
  <si>
    <t>ชลประทาน,รพท.</t>
  </si>
  <si>
    <t>13816</t>
  </si>
  <si>
    <t>เกาะช้าง,รพช.</t>
  </si>
  <si>
    <t>13817</t>
  </si>
  <si>
    <t>เขาฉกรรจ์,รพช.</t>
  </si>
  <si>
    <t>13818</t>
  </si>
  <si>
    <t>จะแนะ,รพช.</t>
  </si>
  <si>
    <t>13819</t>
  </si>
  <si>
    <t>หลวงพ่อเปิ่น,รพช.</t>
  </si>
  <si>
    <t>14132</t>
  </si>
  <si>
    <t>ซำสูง,รพช.</t>
  </si>
  <si>
    <t>14133</t>
  </si>
  <si>
    <t>เอราวัณ,รพช.</t>
  </si>
  <si>
    <t>14135</t>
  </si>
  <si>
    <t>บึงสามัคคี,รพช.</t>
  </si>
  <si>
    <t>14136</t>
  </si>
  <si>
    <t>ศุกร์ศิริศรีสวัสดิ์,รพช.</t>
  </si>
  <si>
    <t>14138</t>
  </si>
  <si>
    <t>ท่าโรงช้าง,รพช.</t>
  </si>
  <si>
    <t>14139</t>
  </si>
  <si>
    <t>รัษฎา,รพช.</t>
  </si>
  <si>
    <t>14697</t>
  </si>
  <si>
    <t>ศูนย์แพทย์ชุมชนมะค่า</t>
  </si>
  <si>
    <t>14834</t>
  </si>
  <si>
    <t>ศูนย์แพทย์ชุมชนเมือง1หัวทะเล</t>
  </si>
  <si>
    <t>15010</t>
  </si>
  <si>
    <t>เจาะไอร้อง,รพช.</t>
  </si>
  <si>
    <t>15012</t>
  </si>
  <si>
    <t>สมเด็จพระญาณสังวร,รพช.</t>
  </si>
  <si>
    <t>21323</t>
  </si>
  <si>
    <t>พระอาจารย์แบน ธนากโร,รพช.</t>
  </si>
  <si>
    <t>21356</t>
  </si>
  <si>
    <t>สระใคร,รพช.</t>
  </si>
  <si>
    <t>21948</t>
  </si>
  <si>
    <t>ห้วยกระเจา,รพช.</t>
  </si>
  <si>
    <t>21984</t>
  </si>
  <si>
    <t>๕๐ พรรษามหาวชิราลงกรณ,รพช.</t>
  </si>
  <si>
    <t>22302</t>
  </si>
  <si>
    <t>พนมดงรัก,รพช.</t>
  </si>
  <si>
    <t>22456</t>
  </si>
  <si>
    <t>พระทองคำ,รพช.</t>
  </si>
  <si>
    <t>22734</t>
  </si>
  <si>
    <t>เขาชะเมา,รพช.</t>
  </si>
  <si>
    <t>23125</t>
  </si>
  <si>
    <t>เบญจลักษณ์,รพช.</t>
  </si>
  <si>
    <t>23367</t>
  </si>
  <si>
    <t>นาวัง,รพช.</t>
  </si>
  <si>
    <t>23578</t>
  </si>
  <si>
    <t>แคนดง,รพช.</t>
  </si>
  <si>
    <t>23736</t>
  </si>
  <si>
    <t>วัดจันทร์เฉลิมพระเกียรติ80พรรษา,รพช.</t>
  </si>
  <si>
    <t>23771</t>
  </si>
  <si>
    <t>ยี่งอเฉลิมพระเกียรติ80พรรษา</t>
  </si>
  <si>
    <t>23839</t>
  </si>
  <si>
    <t>นครราชสีมา,รพช.</t>
  </si>
  <si>
    <t>23962</t>
  </si>
  <si>
    <t>นิคมพัฒนา,รพช.</t>
  </si>
  <si>
    <t>24032</t>
  </si>
  <si>
    <t>นาตาล,รพช.</t>
  </si>
  <si>
    <t>24673</t>
  </si>
  <si>
    <t>ศรีนครินทร์(ปัญญานันทภิขุ),รพช.</t>
  </si>
  <si>
    <t>24683</t>
  </si>
  <si>
    <t>บึงกาฬ,สสจ.</t>
  </si>
  <si>
    <t>24689</t>
  </si>
  <si>
    <t>กรงปีนัง,รพช.</t>
  </si>
  <si>
    <t>24692</t>
  </si>
  <si>
    <t>รพ.เฉลิมพระเกียรติ</t>
  </si>
  <si>
    <t>Province</t>
  </si>
  <si>
    <t>Size</t>
  </si>
  <si>
    <t>TypeID</t>
  </si>
  <si>
    <t>NewKet</t>
  </si>
  <si>
    <t>Org1</t>
  </si>
  <si>
    <t>Ampur</t>
  </si>
  <si>
    <t>Org2ID</t>
  </si>
  <si>
    <t>GroupOf</t>
  </si>
  <si>
    <t>HaveOrg</t>
  </si>
  <si>
    <t>HaveSub</t>
  </si>
  <si>
    <t>MyData</t>
  </si>
  <si>
    <t>Province2</t>
  </si>
  <si>
    <t>OrgIDM</t>
  </si>
  <si>
    <t>IsTambonHos</t>
  </si>
  <si>
    <t>UCPop</t>
  </si>
  <si>
    <t>CSPop</t>
  </si>
  <si>
    <t>workPop</t>
  </si>
  <si>
    <t>TotalPop</t>
  </si>
  <si>
    <t>OrgT</t>
  </si>
  <si>
    <t>SumKet</t>
  </si>
  <si>
    <t>11</t>
  </si>
  <si>
    <t>01</t>
  </si>
  <si>
    <t>Main</t>
  </si>
  <si>
    <t/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</si>
  <si>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</si>
  <si>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</si>
  <si>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</si>
  <si>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</si>
  <si>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</si>
  <si>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</si>
  <si>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</si>
  <si>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</si>
  <si>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</si>
  <si>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</si>
  <si>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</si>
  <si>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</si>
  <si>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</si>
  <si>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</si>
  <si>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</si>
  <si>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</si>
  <si>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30</t>
  </si>
  <si>
    <t>31</t>
  </si>
  <si>
    <t>32</t>
  </si>
  <si>
    <t>33</t>
  </si>
  <si>
    <t>34</t>
  </si>
  <si>
    <t>35</t>
  </si>
  <si>
    <t>36</t>
  </si>
  <si>
    <t>37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</si>
  <si>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</si>
  <si>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</si>
  <si>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</si>
  <si>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</si>
  <si>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</si>
  <si>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</si>
  <si>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</si>
  <si>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</si>
  <si>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</si>
  <si>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</si>
  <si>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</si>
  <si>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</si>
  <si>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</si>
  <si>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</si>
  <si>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</si>
  <si>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</si>
  <si>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</si>
  <si>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</si>
  <si>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</si>
  <si>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</si>
  <si>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60</t>
  </si>
  <si>
    <t>61</t>
  </si>
  <si>
    <t>62</t>
  </si>
  <si>
    <t>63</t>
  </si>
  <si>
    <t>64</t>
  </si>
  <si>
    <t>65</t>
  </si>
  <si>
    <t>66</t>
  </si>
  <si>
    <t>67</t>
  </si>
  <si>
    <t>70</t>
  </si>
  <si>
    <t>71</t>
  </si>
  <si>
    <t>72</t>
  </si>
  <si>
    <t>73</t>
  </si>
  <si>
    <t>74</t>
  </si>
  <si>
    <t>75</t>
  </si>
  <si>
    <t>76</t>
  </si>
  <si>
    <t>77</t>
  </si>
  <si>
    <t>80</t>
  </si>
  <si>
    <t>81</t>
  </si>
  <si>
    <t>82</t>
  </si>
  <si>
    <t>83</t>
  </si>
  <si>
    <t>84</t>
  </si>
  <si>
    <t>85</t>
  </si>
  <si>
    <t>86</t>
  </si>
  <si>
    <t>90</t>
  </si>
  <si>
    <t>91</t>
  </si>
  <si>
    <t>92</t>
  </si>
  <si>
    <t>93</t>
  </si>
  <si>
    <t>94</t>
  </si>
  <si>
    <t>95</t>
  </si>
  <si>
    <t>96</t>
  </si>
  <si>
    <t>รพช.</t>
  </si>
  <si>
    <t>รพศ.</t>
  </si>
  <si>
    <t>พระปกเกล้า</t>
  </si>
  <si>
    <t>เจ้าพระยาอภัยภูเบศร</t>
  </si>
  <si>
    <t>มหาราชนครราชสีมา</t>
  </si>
  <si>
    <t>สรรพสิทธิประสงค์</t>
  </si>
  <si>
    <t>เชียงรายประชานุเคราะห์</t>
  </si>
  <si>
    <t>สวรรค์ประชารักษ์</t>
  </si>
  <si>
    <t>พุทธชินราช</t>
  </si>
  <si>
    <t>เจ้าพระยายมราช</t>
  </si>
  <si>
    <t>มหาราชนครศรีธรรมราช</t>
  </si>
  <si>
    <t>หาดใหญ่</t>
  </si>
  <si>
    <t>รพท.</t>
  </si>
  <si>
    <t>พระนั่งเกล้า</t>
  </si>
  <si>
    <t>เสนา</t>
  </si>
  <si>
    <t>พระนารายณ์มหาราช,รพท.</t>
  </si>
  <si>
    <t>บ้านหมี่</t>
  </si>
  <si>
    <t>06</t>
  </si>
  <si>
    <t>อินทร์บุรี</t>
  </si>
  <si>
    <t>พระพุทธบาท</t>
  </si>
  <si>
    <t>09</t>
  </si>
  <si>
    <t>พุทธโสธร,รพท.</t>
  </si>
  <si>
    <t>เมืองฉะเชิงเทรา</t>
  </si>
  <si>
    <t>สมเด็จพระยุพราชสระแก้ว</t>
  </si>
  <si>
    <t>นครพิงค์</t>
  </si>
  <si>
    <t>เชียงคำ</t>
  </si>
  <si>
    <t>03</t>
  </si>
  <si>
    <t>ศรีสังวาลย์</t>
  </si>
  <si>
    <t>สมเด็จพระเจ้าตากสินมหาราช</t>
  </si>
  <si>
    <t>แม่สอด</t>
  </si>
  <si>
    <t>ศรีสังวรสุโขทัย</t>
  </si>
  <si>
    <t>ดำเนินสะดวก</t>
  </si>
  <si>
    <t>04</t>
  </si>
  <si>
    <t>บ้านโป่ง</t>
  </si>
  <si>
    <t>05</t>
  </si>
  <si>
    <t>โพธาราม</t>
  </si>
  <si>
    <t>07</t>
  </si>
  <si>
    <t>พหลพลพยุหเสนา</t>
  </si>
  <si>
    <t>มะการักษ์</t>
  </si>
  <si>
    <t>สมเด็จพระสังฆราชองค์ที่17</t>
  </si>
  <si>
    <t>สมเด็จพระพุทธเลิศหล้า</t>
  </si>
  <si>
    <t>พระจอมเกล้า</t>
  </si>
  <si>
    <t>ตะกั่วป่า</t>
  </si>
  <si>
    <t>วชิระภูเก็ต</t>
  </si>
  <si>
    <t>เกาะสมุย</t>
  </si>
  <si>
    <t>ชุมพรเขตรอุดมศักดิ์</t>
  </si>
  <si>
    <t>เบตง</t>
  </si>
  <si>
    <t>02</t>
  </si>
  <si>
    <t>นราธิวาสราชนครินทร์</t>
  </si>
  <si>
    <t>สุไหงโก-ลก</t>
  </si>
  <si>
    <t>10</t>
  </si>
  <si>
    <t>บางบ่อ</t>
  </si>
  <si>
    <t>บางพลี</t>
  </si>
  <si>
    <t>บางจาก</t>
  </si>
  <si>
    <t>พระสมุทรเจดีย์</t>
  </si>
  <si>
    <t>บางกรวย</t>
  </si>
  <si>
    <t>บางใหญ่</t>
  </si>
  <si>
    <t>บางบัวทอง</t>
  </si>
  <si>
    <t>ไทรน้อย</t>
  </si>
  <si>
    <t>ปากเกร็ด</t>
  </si>
  <si>
    <t>คลองหลวง</t>
  </si>
  <si>
    <t>ธัญบุรี</t>
  </si>
  <si>
    <t>ประชาธิปัตย์</t>
  </si>
  <si>
    <t>หนองเสือ</t>
  </si>
  <si>
    <t>ลาดหลุมแก้ว</t>
  </si>
  <si>
    <t>ลำลูกกา</t>
  </si>
  <si>
    <t>สามโคก</t>
  </si>
  <si>
    <t>ท่าเรือ</t>
  </si>
  <si>
    <t>สมเด็จพระสังฆราช(นครหลวง)</t>
  </si>
  <si>
    <t>บางไทร</t>
  </si>
  <si>
    <t>บางบาล</t>
  </si>
  <si>
    <t>บางปะอิน</t>
  </si>
  <si>
    <t>บางปะหัน</t>
  </si>
  <si>
    <t>ผักไห่</t>
  </si>
  <si>
    <t>08</t>
  </si>
  <si>
    <t>ภาชี</t>
  </si>
  <si>
    <t>ลาดบัวหลวง</t>
  </si>
  <si>
    <t>วังน้อย</t>
  </si>
  <si>
    <t>บางซ้าย</t>
  </si>
  <si>
    <t>อุทัย</t>
  </si>
  <si>
    <t>มหาราช</t>
  </si>
  <si>
    <t>บ้านแพรก</t>
  </si>
  <si>
    <t>ไชโย</t>
  </si>
  <si>
    <t>ป่าโมก</t>
  </si>
  <si>
    <t>โพธิ์ทอง</t>
  </si>
  <si>
    <t>แสวงหา</t>
  </si>
  <si>
    <t>วิเศษชัยชาญ</t>
  </si>
  <si>
    <t>สามโก้</t>
  </si>
  <si>
    <t>พัฒนานิคม</t>
  </si>
  <si>
    <t>โคกสำโรง</t>
  </si>
  <si>
    <t>00</t>
  </si>
  <si>
    <t>ชัยบาดาล</t>
  </si>
  <si>
    <t>ท่าวุ้ง</t>
  </si>
  <si>
    <t>ท่าหลวง</t>
  </si>
  <si>
    <t>สระโบสถ์</t>
  </si>
  <si>
    <t>โคกเจริญ</t>
  </si>
  <si>
    <t>ลำสนธิ</t>
  </si>
  <si>
    <t>หนองม่วง</t>
  </si>
  <si>
    <t>บางระจัน</t>
  </si>
  <si>
    <t>ค่ายบางระจัน</t>
  </si>
  <si>
    <t>พรหมบุรี</t>
  </si>
  <si>
    <t>ท่าช้าง</t>
  </si>
  <si>
    <t>มโนรมย์</t>
  </si>
  <si>
    <t>วัดสิงห์</t>
  </si>
  <si>
    <t>สรรพยา</t>
  </si>
  <si>
    <t>สรรคบุรี</t>
  </si>
  <si>
    <t>หันคา</t>
  </si>
  <si>
    <t>แก่งคอย</t>
  </si>
  <si>
    <t>หนองแค</t>
  </si>
  <si>
    <t>วิหารแดง</t>
  </si>
  <si>
    <t>หนองแซง</t>
  </si>
  <si>
    <t>บ้านหมอ</t>
  </si>
  <si>
    <t>ดอนพุด</t>
  </si>
  <si>
    <t>หนองโดน</t>
  </si>
  <si>
    <t>เสาไห้</t>
  </si>
  <si>
    <t>มวกเหล็ก</t>
  </si>
  <si>
    <t>วังม่วงสัทธรรม</t>
  </si>
  <si>
    <t>บ้านบึง</t>
  </si>
  <si>
    <t>หนองใหญ่</t>
  </si>
  <si>
    <t>บางละมุง</t>
  </si>
  <si>
    <t>วัดญาณสังวราราม</t>
  </si>
  <si>
    <t>พานทอง</t>
  </si>
  <si>
    <t>พนัสนิคม</t>
  </si>
  <si>
    <t>อ่าวอุดม</t>
  </si>
  <si>
    <t>เกาะสีชัง</t>
  </si>
  <si>
    <t>สัตหีบ</t>
  </si>
  <si>
    <t>บ่อทอง</t>
  </si>
  <si>
    <t>มาบตาพุด</t>
  </si>
  <si>
    <t>บ้านฉาง</t>
  </si>
  <si>
    <t>แกลง</t>
  </si>
  <si>
    <t>วังจันทร์</t>
  </si>
  <si>
    <t>บ้านค่าย</t>
  </si>
  <si>
    <t>ปลวกแดง</t>
  </si>
  <si>
    <t>ท่าตะเกียบ</t>
  </si>
  <si>
    <t>ขลุง</t>
  </si>
  <si>
    <t>ท่าใหม่</t>
  </si>
  <si>
    <t>เขาสุกิม</t>
  </si>
  <si>
    <t>สองพี่น้อง</t>
  </si>
  <si>
    <t>โป่งน้ำร้อน</t>
  </si>
  <si>
    <t>มะขาม</t>
  </si>
  <si>
    <t>แหลมสิงห์</t>
  </si>
  <si>
    <t>สอยดาว</t>
  </si>
  <si>
    <t>แก่งหางแมว</t>
  </si>
  <si>
    <t>นายายอาม</t>
  </si>
  <si>
    <t>เขาคิชฌกูฏ</t>
  </si>
  <si>
    <t>คลองใหญ่</t>
  </si>
  <si>
    <t>เขาสมิง</t>
  </si>
  <si>
    <t>บ่อไร่</t>
  </si>
  <si>
    <t>แหลมงอบ</t>
  </si>
  <si>
    <t>เกาะกูด</t>
  </si>
  <si>
    <t>บางคล้า</t>
  </si>
  <si>
    <t>บางน้ำเปรี้ยว</t>
  </si>
  <si>
    <t>บางปะกง</t>
  </si>
  <si>
    <t>บ้านโพธิ์</t>
  </si>
  <si>
    <t>พนมสารคาม</t>
  </si>
  <si>
    <t>สนามชัยเขต</t>
  </si>
  <si>
    <t>แปลงยาว</t>
  </si>
  <si>
    <t>กบินทร์บุรี</t>
  </si>
  <si>
    <t>นาดี</t>
  </si>
  <si>
    <t>บ้านสร้าง</t>
  </si>
  <si>
    <t>ประจันตคาม</t>
  </si>
  <si>
    <t>ศรีมหาโพธิ์</t>
  </si>
  <si>
    <t>ศรีมโหสถ</t>
  </si>
  <si>
    <t>ปากพลี</t>
  </si>
  <si>
    <t>บ้านนา</t>
  </si>
  <si>
    <t>องค์รักษ์</t>
  </si>
  <si>
    <t>คลองหาด</t>
  </si>
  <si>
    <t>ตาพระยา</t>
  </si>
  <si>
    <t>วังน้ำเย็น</t>
  </si>
  <si>
    <t>วัฒนานคร</t>
  </si>
  <si>
    <t>อรัญประเทศ</t>
  </si>
  <si>
    <t>ครบุรี</t>
  </si>
  <si>
    <t>เสิงสาง</t>
  </si>
  <si>
    <t>คง</t>
  </si>
  <si>
    <t>บ้านเหลื่อม</t>
  </si>
  <si>
    <t>จักราช</t>
  </si>
  <si>
    <t>โชคชัย</t>
  </si>
  <si>
    <t>ด่านขุนทด</t>
  </si>
  <si>
    <t>โนนไทย</t>
  </si>
  <si>
    <t>โนนสูง</t>
  </si>
  <si>
    <t>ขามสะแกแสง</t>
  </si>
  <si>
    <t>บัวใหญ่</t>
  </si>
  <si>
    <t>ประทาย</t>
  </si>
  <si>
    <t>ปักธงชัย</t>
  </si>
  <si>
    <t>พิมาย</t>
  </si>
  <si>
    <t>ห้วยแถลง</t>
  </si>
  <si>
    <t>ชุมพวง</t>
  </si>
  <si>
    <t>สูงเนิน</t>
  </si>
  <si>
    <t>ขามทะเลสอ</t>
  </si>
  <si>
    <t>สีคิ้ว</t>
  </si>
  <si>
    <t>ปากช่องนานา</t>
  </si>
  <si>
    <t>หนองบุนนาก</t>
  </si>
  <si>
    <t>แก้งสนามนาง</t>
  </si>
  <si>
    <t>โนนแดง</t>
  </si>
  <si>
    <t>วังน้ำเขียว</t>
  </si>
  <si>
    <t>คูเมือง</t>
  </si>
  <si>
    <t>กระสัง</t>
  </si>
  <si>
    <t>นางรอง</t>
  </si>
  <si>
    <t>หนองกี่</t>
  </si>
  <si>
    <t>ละหานทราย</t>
  </si>
  <si>
    <t>ประโคนชัย</t>
  </si>
  <si>
    <t>บ้านกรวด</t>
  </si>
  <si>
    <t>พุทไธสง</t>
  </si>
  <si>
    <t>ลำปลายมาศ</t>
  </si>
  <si>
    <t>สตึก</t>
  </si>
  <si>
    <t>ปะคำ</t>
  </si>
  <si>
    <t>นาโพธิ์</t>
  </si>
  <si>
    <t>หนองหงส์</t>
  </si>
  <si>
    <t>พลับพลาชัย</t>
  </si>
  <si>
    <t>ห้วยราช</t>
  </si>
  <si>
    <t>โนนสุวรรณ</t>
  </si>
  <si>
    <t>ชำนิ</t>
  </si>
  <si>
    <t>บ้านใหม่ไชยพจน์</t>
  </si>
  <si>
    <t>โนนดินแดง</t>
  </si>
  <si>
    <t>ชุมพลบุรี</t>
  </si>
  <si>
    <t>ท่าตูม</t>
  </si>
  <si>
    <t>จอมพระ</t>
  </si>
  <si>
    <t>ปราสาท</t>
  </si>
  <si>
    <t>กาบเชิง</t>
  </si>
  <si>
    <t>รัตนบุรี</t>
  </si>
  <si>
    <t>สนม</t>
  </si>
  <si>
    <t>ศีขรภูมิ</t>
  </si>
  <si>
    <t>สังขะ</t>
  </si>
  <si>
    <t>ลำดวน</t>
  </si>
  <si>
    <t>สำโรงทาบ</t>
  </si>
  <si>
    <t>บัวเชด</t>
  </si>
  <si>
    <t>ยางชุมน้อย</t>
  </si>
  <si>
    <t>กันทรารมย์</t>
  </si>
  <si>
    <t>กันทรลักษ์</t>
  </si>
  <si>
    <t>ห้วยเหนือ(ขุขันธ์)</t>
  </si>
  <si>
    <t>ไพรบึง</t>
  </si>
  <si>
    <t>ปรางค์กู่</t>
  </si>
  <si>
    <t>ขุนหาญ</t>
  </si>
  <si>
    <t>ราษีไศล</t>
  </si>
  <si>
    <t>อุทุมพรพิสัย</t>
  </si>
  <si>
    <t>บึงบูรพ์</t>
  </si>
  <si>
    <t>ห้วยทับทัน</t>
  </si>
  <si>
    <t>โนนคูณ</t>
  </si>
  <si>
    <t>ศรีรัตนะ</t>
  </si>
  <si>
    <t>วังหิน</t>
  </si>
  <si>
    <t>น้ำเกลี้ยง</t>
  </si>
  <si>
    <t>ภูสิงห์</t>
  </si>
  <si>
    <t>เมืองจันทร์</t>
  </si>
  <si>
    <t>ศรีเมืองใหม่</t>
  </si>
  <si>
    <t>โขงเจียม</t>
  </si>
  <si>
    <t>เขื่องใน</t>
  </si>
  <si>
    <t>เขมราฐ</t>
  </si>
  <si>
    <t>นาจะหลวย</t>
  </si>
  <si>
    <t>น้ำยืน</t>
  </si>
  <si>
    <t>บุณฑริก</t>
  </si>
  <si>
    <t>ตระการพืชผล</t>
  </si>
  <si>
    <t>กุดข้าวปุ้น</t>
  </si>
  <si>
    <t>ม่วงสามสิบ</t>
  </si>
  <si>
    <t>วารินชำราบ</t>
  </si>
  <si>
    <t>พิบูลมังสาหาร</t>
  </si>
  <si>
    <t>ตาลสุม</t>
  </si>
  <si>
    <t>โพธิ์ไทร</t>
  </si>
  <si>
    <t>สำโรง</t>
  </si>
  <si>
    <t>ดอนมดแดง</t>
  </si>
  <si>
    <t>สิรินธร</t>
  </si>
  <si>
    <t>ทุ่งศรีอุดม</t>
  </si>
  <si>
    <t>ทรายมูล</t>
  </si>
  <si>
    <t>กุดชุม</t>
  </si>
  <si>
    <t>คำเขื่อนแก้ว</t>
  </si>
  <si>
    <t>ป่าติ้ว</t>
  </si>
  <si>
    <t>มหาชนะชัย</t>
  </si>
  <si>
    <t>ค้อวัง</t>
  </si>
  <si>
    <t>ไทยเจริญ</t>
  </si>
  <si>
    <t>บ้านเขว้า</t>
  </si>
  <si>
    <t>คอนสวรรค์</t>
  </si>
  <si>
    <t>เกษตรสมบูรณ์</t>
  </si>
  <si>
    <t>หนองบัวแดง</t>
  </si>
  <si>
    <t>จัตุรัส</t>
  </si>
  <si>
    <t>บำเหน็จณรงค์</t>
  </si>
  <si>
    <t>หนองบัวระเหว</t>
  </si>
  <si>
    <t>เทพสถิต</t>
  </si>
  <si>
    <t>ภูเขียว</t>
  </si>
  <si>
    <t>บ้านแท่น</t>
  </si>
  <si>
    <t>แก้งคร้อ</t>
  </si>
  <si>
    <t>คอนสาร</t>
  </si>
  <si>
    <t>ภักดีชุมพล</t>
  </si>
  <si>
    <t>เนินสง่า</t>
  </si>
  <si>
    <t>ชานุมาน</t>
  </si>
  <si>
    <t>พนา</t>
  </si>
  <si>
    <t>เสนางคนิคม</t>
  </si>
  <si>
    <t>หัวตะพาน</t>
  </si>
  <si>
    <t>ลืออำนาจ</t>
  </si>
  <si>
    <t>นากลาง</t>
  </si>
  <si>
    <t>โนนสัง</t>
  </si>
  <si>
    <t>ศรีบุญเรือง</t>
  </si>
  <si>
    <t>สุวรรณคูหา</t>
  </si>
  <si>
    <t>บ้านฝาง</t>
  </si>
  <si>
    <t>พระยืน</t>
  </si>
  <si>
    <t>หนองเรือ</t>
  </si>
  <si>
    <t>ชุมแพ</t>
  </si>
  <si>
    <t>สีชมพู</t>
  </si>
  <si>
    <t>น้ำพอง</t>
  </si>
  <si>
    <t>อุบลรัตน์</t>
  </si>
  <si>
    <t>บ้านไผ่</t>
  </si>
  <si>
    <t>เปือยน้อย</t>
  </si>
  <si>
    <t>พล</t>
  </si>
  <si>
    <t>แวงใหญ่</t>
  </si>
  <si>
    <t>แวงน้อย</t>
  </si>
  <si>
    <t>หนองสองห้อง</t>
  </si>
  <si>
    <t>ภูเวียง</t>
  </si>
  <si>
    <t>มัญจาคีรี</t>
  </si>
  <si>
    <t>ชนบท</t>
  </si>
  <si>
    <t>เขาสวนกวาง</t>
  </si>
  <si>
    <t>ภูผาม่าน</t>
  </si>
  <si>
    <t>กุดจับ</t>
  </si>
  <si>
    <t>หนองวัวซอ</t>
  </si>
  <si>
    <t>กุมภวาปี</t>
  </si>
  <si>
    <t>ห้วยเกิ้ง</t>
  </si>
  <si>
    <t>โนนสะอาด</t>
  </si>
  <si>
    <t>หนองหาน</t>
  </si>
  <si>
    <t>ทุ่งฝน</t>
  </si>
  <si>
    <t>ไชยวาน</t>
  </si>
  <si>
    <t>ศรีธาตุ</t>
  </si>
  <si>
    <t>วังสามหมอ</t>
  </si>
  <si>
    <t>บ้านผือ</t>
  </si>
  <si>
    <t>น้ำโสม</t>
  </si>
  <si>
    <t>เพ็ญ</t>
  </si>
  <si>
    <t>สร้างคอม</t>
  </si>
  <si>
    <t>หนองแสง</t>
  </si>
  <si>
    <t>นายูง</t>
  </si>
  <si>
    <t>พิบูลย์รักษ์</t>
  </si>
  <si>
    <t>นาด้วง</t>
  </si>
  <si>
    <t>เชียงคาน</t>
  </si>
  <si>
    <t>ปากชม</t>
  </si>
  <si>
    <t>นาแห้ว</t>
  </si>
  <si>
    <t>ภูเรือ</t>
  </si>
  <si>
    <t>ท่าลี่</t>
  </si>
  <si>
    <t>วังสะพุง</t>
  </si>
  <si>
    <t>ภูกระดึง</t>
  </si>
  <si>
    <t>ภูหลวง</t>
  </si>
  <si>
    <t>ผาขาว</t>
  </si>
  <si>
    <t>38</t>
  </si>
  <si>
    <t>พรเจริญ</t>
  </si>
  <si>
    <t>โพนพิสัย</t>
  </si>
  <si>
    <t>โซ่พิสัย</t>
  </si>
  <si>
    <t>ศรีเชียงใหม่</t>
  </si>
  <si>
    <t>สังคม</t>
  </si>
  <si>
    <t>เซกา</t>
  </si>
  <si>
    <t>ปากคาด</t>
  </si>
  <si>
    <t>บึงโขงหลง</t>
  </si>
  <si>
    <t>ศรีวิไล</t>
  </si>
  <si>
    <t>บุ่งคล้า</t>
  </si>
  <si>
    <t>แกดำ</t>
  </si>
  <si>
    <t>โกสุมพิสัย</t>
  </si>
  <si>
    <t>กันทรวิชัย</t>
  </si>
  <si>
    <t>เชียงยืน</t>
  </si>
  <si>
    <t>บรบือ</t>
  </si>
  <si>
    <t>นาเชือก</t>
  </si>
  <si>
    <t>พยัคฆภูมิพิสัย</t>
  </si>
  <si>
    <t>วาปีปทุม</t>
  </si>
  <si>
    <t>นาดูน</t>
  </si>
  <si>
    <t>ยางสีสุราช</t>
  </si>
  <si>
    <t>เกษตรวิสัย</t>
  </si>
  <si>
    <t>ปทุมรัตต์</t>
  </si>
  <si>
    <t>จตุรพักตรพิมาน</t>
  </si>
  <si>
    <t>ธวัชบุรี</t>
  </si>
  <si>
    <t>พนมไพร</t>
  </si>
  <si>
    <t>โพนทอง</t>
  </si>
  <si>
    <t>โพธิ์ชัย</t>
  </si>
  <si>
    <t>หนองพอก</t>
  </si>
  <si>
    <t>เสลภูมิ</t>
  </si>
  <si>
    <t>สุวรรณภูมิ</t>
  </si>
  <si>
    <t>เมืองสรวง</t>
  </si>
  <si>
    <t>โพนทราย</t>
  </si>
  <si>
    <t>อาจสามารถ</t>
  </si>
  <si>
    <t>เมยวดี</t>
  </si>
  <si>
    <t>ศรีสมเด็จ,รพช.</t>
  </si>
  <si>
    <t>ศรีสมเด็จ</t>
  </si>
  <si>
    <t>จังหาร</t>
  </si>
  <si>
    <t>นามน</t>
  </si>
  <si>
    <t>กมลาไสย</t>
  </si>
  <si>
    <t>ร่องคำ</t>
  </si>
  <si>
    <t>เขาวง</t>
  </si>
  <si>
    <t>ยางตลาด</t>
  </si>
  <si>
    <t>ห้วยเม็ก</t>
  </si>
  <si>
    <t>สหัสขันธ์</t>
  </si>
  <si>
    <t>คำม่วง</t>
  </si>
  <si>
    <t>ท่าคันโท</t>
  </si>
  <si>
    <t>หนองกุงศรี</t>
  </si>
  <si>
    <t>สมเด็จ</t>
  </si>
  <si>
    <t>ห้วยผึ้ง</t>
  </si>
  <si>
    <t>กุสุมาลย์</t>
  </si>
  <si>
    <t>กุดบาก</t>
  </si>
  <si>
    <t>พระอาจารย์ฝั้นอาจาโร</t>
  </si>
  <si>
    <t>พังโคน</t>
  </si>
  <si>
    <t>วาริชภูมิ</t>
  </si>
  <si>
    <t>นิคมน้ำอูน</t>
  </si>
  <si>
    <t>วานรนิวาส</t>
  </si>
  <si>
    <t>คำตากล้า</t>
  </si>
  <si>
    <t>บ้านม่วง</t>
  </si>
  <si>
    <t>อากาศอำนวย</t>
  </si>
  <si>
    <t>ส่องดาว</t>
  </si>
  <si>
    <t>เต่างอย</t>
  </si>
  <si>
    <t>โคกศรีสุพรรณ</t>
  </si>
  <si>
    <t>เจริญศิลป์</t>
  </si>
  <si>
    <t>โพนนาแก้ว</t>
  </si>
  <si>
    <t>ปลาปาก</t>
  </si>
  <si>
    <t>ท่าอุเทน</t>
  </si>
  <si>
    <t>บ้านแพง</t>
  </si>
  <si>
    <t>นาทม</t>
  </si>
  <si>
    <t>เรณูนคร</t>
  </si>
  <si>
    <t>นาแก</t>
  </si>
  <si>
    <t>ศรีสงคราม</t>
  </si>
  <si>
    <t>นาหว้า</t>
  </si>
  <si>
    <t>โพนสวรรค์</t>
  </si>
  <si>
    <t>นิคมคำสร้อย</t>
  </si>
  <si>
    <t>ดอนตาล</t>
  </si>
  <si>
    <t>ดงหลวง</t>
  </si>
  <si>
    <t>คำชะอี</t>
  </si>
  <si>
    <t>หว้านใหญ่</t>
  </si>
  <si>
    <t>หนองสูง</t>
  </si>
  <si>
    <t>จอมทอง</t>
  </si>
  <si>
    <t>แม่แจ่ม</t>
  </si>
  <si>
    <t>เชียงดาว</t>
  </si>
  <si>
    <t>ดอยสะเก็ด</t>
  </si>
  <si>
    <t>แม่แตง</t>
  </si>
  <si>
    <t>สะเมิง</t>
  </si>
  <si>
    <t>ฝาง</t>
  </si>
  <si>
    <t>แม่อาย</t>
  </si>
  <si>
    <t>พร้าว</t>
  </si>
  <si>
    <t>สันป่าตอง</t>
  </si>
  <si>
    <t>สันกำแพง</t>
  </si>
  <si>
    <t>สันทราย</t>
  </si>
  <si>
    <t>หางดง</t>
  </si>
  <si>
    <t>ฮอด</t>
  </si>
  <si>
    <t>ดอยเต่า</t>
  </si>
  <si>
    <t>อมก๋อย</t>
  </si>
  <si>
    <t>สารภี</t>
  </si>
  <si>
    <t>เวียงแหง</t>
  </si>
  <si>
    <t>ไชยปราการ</t>
  </si>
  <si>
    <t>แม่วาง</t>
  </si>
  <si>
    <t>แม่ออน</t>
  </si>
  <si>
    <t>แม่ทา</t>
  </si>
  <si>
    <t>บ้านโฮ่ง</t>
  </si>
  <si>
    <t>ลี้</t>
  </si>
  <si>
    <t>ทุ่งหัวช้าง</t>
  </si>
  <si>
    <t>ป่าซาง</t>
  </si>
  <si>
    <t>บ้านธิ</t>
  </si>
  <si>
    <t>แม่เมาะ</t>
  </si>
  <si>
    <t>เกาะคา</t>
  </si>
  <si>
    <t>เสริมงาม</t>
  </si>
  <si>
    <t>งาว</t>
  </si>
  <si>
    <t>แจ้ห่ม</t>
  </si>
  <si>
    <t>วังเหนือ</t>
  </si>
  <si>
    <t>เถิน</t>
  </si>
  <si>
    <t>แม่พริก</t>
  </si>
  <si>
    <t>แม่ทะ</t>
  </si>
  <si>
    <t>สบปราบ</t>
  </si>
  <si>
    <t>ห้างฉัตร</t>
  </si>
  <si>
    <t>เมืองปาน</t>
  </si>
  <si>
    <t>ตรอน</t>
  </si>
  <si>
    <t>ท่าปลา</t>
  </si>
  <si>
    <t>น้ำปาด</t>
  </si>
  <si>
    <t>ฟากท่า</t>
  </si>
  <si>
    <t>บ้านโคก</t>
  </si>
  <si>
    <t>พิชัย</t>
  </si>
  <si>
    <t>ทองแสนขัน</t>
  </si>
  <si>
    <t>ลอง</t>
  </si>
  <si>
    <t>สูงเม่น</t>
  </si>
  <si>
    <t>สอง</t>
  </si>
  <si>
    <t>วังชิ้น</t>
  </si>
  <si>
    <t>หนองม่วงไข่</t>
  </si>
  <si>
    <t>แม่จริม</t>
  </si>
  <si>
    <t>บ้านหลวง</t>
  </si>
  <si>
    <t>นาน้อย</t>
  </si>
  <si>
    <t>ท่าวังผา</t>
  </si>
  <si>
    <t>เวียงสา</t>
  </si>
  <si>
    <t>ทุ่งช้าง</t>
  </si>
  <si>
    <t>เชียงกลาง</t>
  </si>
  <si>
    <t>นาหมื่น</t>
  </si>
  <si>
    <t>สันติสุข</t>
  </si>
  <si>
    <t>บ่อเกลือ</t>
  </si>
  <si>
    <t>สองแคว</t>
  </si>
  <si>
    <t>จุน</t>
  </si>
  <si>
    <t>เชียงม่วน</t>
  </si>
  <si>
    <t>ดอกคำใต้</t>
  </si>
  <si>
    <t>ปง</t>
  </si>
  <si>
    <t>แม่ใจ</t>
  </si>
  <si>
    <t>เทิง</t>
  </si>
  <si>
    <t>พาน</t>
  </si>
  <si>
    <t>ป่าแดด</t>
  </si>
  <si>
    <t>แม่จัน</t>
  </si>
  <si>
    <t>เชียงแสน</t>
  </si>
  <si>
    <t>แม่สาย</t>
  </si>
  <si>
    <t>แม่สรวย</t>
  </si>
  <si>
    <t>เวียงป่าเป้า</t>
  </si>
  <si>
    <t>พญาเม็งราย</t>
  </si>
  <si>
    <t>เวียงแก่น</t>
  </si>
  <si>
    <t>ขุนตาล</t>
  </si>
  <si>
    <t>แม่ฟ้าหลวง</t>
  </si>
  <si>
    <t>แม่ลาว</t>
  </si>
  <si>
    <t>เวียงเชียงรุ้ง</t>
  </si>
  <si>
    <t>ขุนยวม</t>
  </si>
  <si>
    <t>ปาย</t>
  </si>
  <si>
    <t>แม่สะเรียง</t>
  </si>
  <si>
    <t>แม่ลาน้อย</t>
  </si>
  <si>
    <t>สบเมย</t>
  </si>
  <si>
    <t>ปางมะผ้า</t>
  </si>
  <si>
    <t>โกรกพระ</t>
  </si>
  <si>
    <t>ชุมแสง</t>
  </si>
  <si>
    <t>หนองบัว</t>
  </si>
  <si>
    <t>บรรพตพิสัย</t>
  </si>
  <si>
    <t>เก้าเลี้ยว</t>
  </si>
  <si>
    <t>ตาคลี</t>
  </si>
  <si>
    <t>ท่าตะโก</t>
  </si>
  <si>
    <t>ไพศาลี</t>
  </si>
  <si>
    <t>พยุหะคีรี</t>
  </si>
  <si>
    <t>ลาดยาว</t>
  </si>
  <si>
    <t>ตากฟ้า</t>
  </si>
  <si>
    <t>แม่วงก์</t>
  </si>
  <si>
    <t>ทัพทัน</t>
  </si>
  <si>
    <t>สว่างอารมณ์</t>
  </si>
  <si>
    <t>หนองฉาง</t>
  </si>
  <si>
    <t>หนองขาหย่าง</t>
  </si>
  <si>
    <t>บ้านไร่</t>
  </si>
  <si>
    <t>ลานสัก</t>
  </si>
  <si>
    <t>ห้วยคต</t>
  </si>
  <si>
    <t>ทุ่งโพธิ์ทะเล</t>
  </si>
  <si>
    <t>ไทรงาม</t>
  </si>
  <si>
    <t>คลองลาน</t>
  </si>
  <si>
    <t>ขาณุวรลักษบุรี</t>
  </si>
  <si>
    <t>คลองขลุง</t>
  </si>
  <si>
    <t>พรานกระต่าย</t>
  </si>
  <si>
    <t>ลานกระบือ</t>
  </si>
  <si>
    <t>ทรายทองวัฒนา</t>
  </si>
  <si>
    <t>ปางศิลาทอง</t>
  </si>
  <si>
    <t>บ้านตาก</t>
  </si>
  <si>
    <t>สามเงา</t>
  </si>
  <si>
    <t>แม่ระมาด</t>
  </si>
  <si>
    <t>ท่าสองยาง</t>
  </si>
  <si>
    <t>พบพระ</t>
  </si>
  <si>
    <t>อุ้มผาง</t>
  </si>
  <si>
    <t>บ้านด่านลานหอย</t>
  </si>
  <si>
    <t>คีรีมาศ</t>
  </si>
  <si>
    <t>กงไกรลาศ</t>
  </si>
  <si>
    <t>ศรีสัชนาลัย</t>
  </si>
  <si>
    <t>สวรรคโลก</t>
  </si>
  <si>
    <t>ศรีนคร</t>
  </si>
  <si>
    <t>ทุ่งเสลี่ยม</t>
  </si>
  <si>
    <t>ชาติตระการ</t>
  </si>
  <si>
    <t>บางระกำ</t>
  </si>
  <si>
    <t>บางกระทุ่ม</t>
  </si>
  <si>
    <t>พรหมพิราม</t>
  </si>
  <si>
    <t>วัดโบสถ์</t>
  </si>
  <si>
    <t>วังทอง</t>
  </si>
  <si>
    <t>เนินมะปราง</t>
  </si>
  <si>
    <t>วังทรายพูน</t>
  </si>
  <si>
    <t>โพธิ์ประทับช้าง</t>
  </si>
  <si>
    <t>บางมูลนาก</t>
  </si>
  <si>
    <t>โพทะเล</t>
  </si>
  <si>
    <t>สามง่าม</t>
  </si>
  <si>
    <t>ทับคล้อ</t>
  </si>
  <si>
    <t>ชนแดน</t>
  </si>
  <si>
    <t>หล่มสัก</t>
  </si>
  <si>
    <t>วิเชียรบุรี</t>
  </si>
  <si>
    <t>ศรีเทพ</t>
  </si>
  <si>
    <t>หนองไผ่</t>
  </si>
  <si>
    <t>บึงสามพัน</t>
  </si>
  <si>
    <t>น้ำหนาว</t>
  </si>
  <si>
    <t>วังโป่ง</t>
  </si>
  <si>
    <t>เขาค้อ</t>
  </si>
  <si>
    <t>สวนผึ้ง</t>
  </si>
  <si>
    <t>บางแพ</t>
  </si>
  <si>
    <t>เจ็ดเสมียน</t>
  </si>
  <si>
    <t>ปากท่อ</t>
  </si>
  <si>
    <t>วัดเพลง</t>
  </si>
  <si>
    <t>ไทรโยค</t>
  </si>
  <si>
    <t>สมเด็จพระปิยะมหาราช</t>
  </si>
  <si>
    <t>บ่อพลอย</t>
  </si>
  <si>
    <t>ท่ากระดาน</t>
  </si>
  <si>
    <t>ท่าม่วง</t>
  </si>
  <si>
    <t>ทองผาภูมิ</t>
  </si>
  <si>
    <t>สังขละบุรี</t>
  </si>
  <si>
    <t>เจ้าคุณไพบูลย์</t>
  </si>
  <si>
    <t>เลาขวัญ</t>
  </si>
  <si>
    <t>ด่านมะขามเตี้ย</t>
  </si>
  <si>
    <t>สถานพระบารมี</t>
  </si>
  <si>
    <t>เดิมบางนางบวช</t>
  </si>
  <si>
    <t>ด่านช้าง</t>
  </si>
  <si>
    <t>บางปลาม้า</t>
  </si>
  <si>
    <t>ศรีประจันต์</t>
  </si>
  <si>
    <t>ดอนเจดีย์</t>
  </si>
  <si>
    <t>สามชุก</t>
  </si>
  <si>
    <t>อู่ทอง</t>
  </si>
  <si>
    <t>หนองหญ้าไซ</t>
  </si>
  <si>
    <t>กำแพงแสน</t>
  </si>
  <si>
    <t>นครชัยศรี</t>
  </si>
  <si>
    <t>ห้วยพลู</t>
  </si>
  <si>
    <t>ดอนตูม</t>
  </si>
  <si>
    <t>บางเลน</t>
  </si>
  <si>
    <t>สามพราน</t>
  </si>
  <si>
    <t>พุทธมลฑล</t>
  </si>
  <si>
    <t>กระทุ่มแบน</t>
  </si>
  <si>
    <t>บ้านแพ้ว</t>
  </si>
  <si>
    <t>นภาลัย</t>
  </si>
  <si>
    <t>อัมพวา</t>
  </si>
  <si>
    <t>เขาย้อย</t>
  </si>
  <si>
    <t>หนองหญ้าปล้อง</t>
  </si>
  <si>
    <t>ชะอำ</t>
  </si>
  <si>
    <t>ท่ายาง</t>
  </si>
  <si>
    <t>บ้านลาด</t>
  </si>
  <si>
    <t>บ้านแหลม</t>
  </si>
  <si>
    <t>แก่งกระจาน</t>
  </si>
  <si>
    <t>กุยบุรี</t>
  </si>
  <si>
    <t>ทับสะแก</t>
  </si>
  <si>
    <t>บางสะพาน</t>
  </si>
  <si>
    <t>บางสะพานน้อย</t>
  </si>
  <si>
    <t>ปราณบุรี</t>
  </si>
  <si>
    <t>หัวหิน</t>
  </si>
  <si>
    <t>สามร้อยยอด</t>
  </si>
  <si>
    <t>พรหมคีรี</t>
  </si>
  <si>
    <t>ละอุ่น</t>
  </si>
  <si>
    <t>ลานสะกา</t>
  </si>
  <si>
    <t>ฉวาง</t>
  </si>
  <si>
    <t>พิปูน</t>
  </si>
  <si>
    <t>เชียรใหญ่</t>
  </si>
  <si>
    <t>ชะอวด</t>
  </si>
  <si>
    <t>ท่าศาลา</t>
  </si>
  <si>
    <t>ทุ่งสง</t>
  </si>
  <si>
    <t>นาบอน</t>
  </si>
  <si>
    <t>ทุ่งใหญ่</t>
  </si>
  <si>
    <t>ปากพนัง</t>
  </si>
  <si>
    <t>ร่อนพิบูลย์</t>
  </si>
  <si>
    <t>สิชล</t>
  </si>
  <si>
    <t>ขนอม</t>
  </si>
  <si>
    <t>หัวไทร</t>
  </si>
  <si>
    <t>บางขัน</t>
  </si>
  <si>
    <t>ถ้ำพรรณรา</t>
  </si>
  <si>
    <t>เขาพนม</t>
  </si>
  <si>
    <t>เกาะลันตา</t>
  </si>
  <si>
    <t>คลองท่อม</t>
  </si>
  <si>
    <t>อ่าวลึก</t>
  </si>
  <si>
    <t>ปลายพระยา</t>
  </si>
  <si>
    <t>ลำทับ</t>
  </si>
  <si>
    <t>เหนือคลอง</t>
  </si>
  <si>
    <t>เกาะยาว</t>
  </si>
  <si>
    <t>กะปง</t>
  </si>
  <si>
    <t>ตะกั่วทุ่ง</t>
  </si>
  <si>
    <t>คุระบุรี</t>
  </si>
  <si>
    <t>ทับปุด</t>
  </si>
  <si>
    <t>ท้ายเหมือง</t>
  </si>
  <si>
    <t>ถลาง</t>
  </si>
  <si>
    <t>กาญจนดิษฐ์</t>
  </si>
  <si>
    <t>ดอนสัก</t>
  </si>
  <si>
    <t>เกาะพงัน</t>
  </si>
  <si>
    <t>ไชยา</t>
  </si>
  <si>
    <t>ท่าชนะ</t>
  </si>
  <si>
    <t>คีรีรัฐนิคม</t>
  </si>
  <si>
    <t>บ้านตาขุน</t>
  </si>
  <si>
    <t>พนม</t>
  </si>
  <si>
    <t>ท่าฉาง</t>
  </si>
  <si>
    <t>บ้านนาสาร</t>
  </si>
  <si>
    <t>บ้านนาเดิม</t>
  </si>
  <si>
    <t>เคียนซา</t>
  </si>
  <si>
    <t>พระแสง</t>
  </si>
  <si>
    <t>พุนพิน</t>
  </si>
  <si>
    <t>ชัยบุรี</t>
  </si>
  <si>
    <t>กะเปอร์</t>
  </si>
  <si>
    <t>กระบุรี</t>
  </si>
  <si>
    <t>สุขสำราญ</t>
  </si>
  <si>
    <t>ปากน้ำชุมพร</t>
  </si>
  <si>
    <t>ท่าแซะ</t>
  </si>
  <si>
    <t>ปะทิว</t>
  </si>
  <si>
    <t>มาบอำมฤต</t>
  </si>
  <si>
    <t>หลังสวน</t>
  </si>
  <si>
    <t>ปากน้ำหลังสวน</t>
  </si>
  <si>
    <t>ละแม</t>
  </si>
  <si>
    <t>พะโต๊ะ</t>
  </si>
  <si>
    <t>สวี</t>
  </si>
  <si>
    <t>ทุ่งตะโก</t>
  </si>
  <si>
    <t>สทิงพระ</t>
  </si>
  <si>
    <t>จะนะ</t>
  </si>
  <si>
    <t>สมเด็จพระบรมราชินีนาถ</t>
  </si>
  <si>
    <t>เทพา</t>
  </si>
  <si>
    <t>สะบ้าย้อย</t>
  </si>
  <si>
    <t>ระโนด</t>
  </si>
  <si>
    <t>กระแสสินธุ์</t>
  </si>
  <si>
    <t>รัตภูมิ</t>
  </si>
  <si>
    <t>สะเดา</t>
  </si>
  <si>
    <t>นาหม่อม</t>
  </si>
  <si>
    <t>ควนเนียง</t>
  </si>
  <si>
    <t>ปาดังเบซาร์</t>
  </si>
  <si>
    <t>บางกล่ำ</t>
  </si>
  <si>
    <t>สิงหนคร</t>
  </si>
  <si>
    <t>คลองหอยโข่ง</t>
  </si>
  <si>
    <t>ควนโดน</t>
  </si>
  <si>
    <t>ควนกาหลง</t>
  </si>
  <si>
    <t>ท่าแพ</t>
  </si>
  <si>
    <t>ละงู</t>
  </si>
  <si>
    <t>ทุ่งหว้า</t>
  </si>
  <si>
    <t>กันตัง</t>
  </si>
  <si>
    <t>ย่านตาขาว</t>
  </si>
  <si>
    <t>ปะเหลียน</t>
  </si>
  <si>
    <t>สิเกา</t>
  </si>
  <si>
    <t>ห้วยยอด</t>
  </si>
  <si>
    <t>วังวิเศษ</t>
  </si>
  <si>
    <t>นาโยง</t>
  </si>
  <si>
    <t>กงหรา</t>
  </si>
  <si>
    <t>เขาชัยสน</t>
  </si>
  <si>
    <t>ตะโหมด</t>
  </si>
  <si>
    <t>ควนขนุน</t>
  </si>
  <si>
    <t>ปากพะยูน</t>
  </si>
  <si>
    <t>ศรีบรรพต</t>
  </si>
  <si>
    <t>ป่าบอน</t>
  </si>
  <si>
    <t>บางแก้ว</t>
  </si>
  <si>
    <t>ป่าพะยอม</t>
  </si>
  <si>
    <t>โคกโพธิ์</t>
  </si>
  <si>
    <t>หนองจิก</t>
  </si>
  <si>
    <t>ปะนาเระ</t>
  </si>
  <si>
    <t>มายอ</t>
  </si>
  <si>
    <t>ทุ่งยางแดง</t>
  </si>
  <si>
    <t>ไม้แก่น</t>
  </si>
  <si>
    <t>ยะหริ่ง</t>
  </si>
  <si>
    <t>ยะรัง</t>
  </si>
  <si>
    <t>แม่ลาน</t>
  </si>
  <si>
    <t>บันนังสตา</t>
  </si>
  <si>
    <t>ธารโต</t>
  </si>
  <si>
    <t>รามัน</t>
  </si>
  <si>
    <t>ตากใบ</t>
  </si>
  <si>
    <t>บาเจาะ</t>
  </si>
  <si>
    <t>ระแงะ</t>
  </si>
  <si>
    <t>รือเสาะ</t>
  </si>
  <si>
    <t>ศรีสาคร</t>
  </si>
  <si>
    <t>แว้ง</t>
  </si>
  <si>
    <t>สุคิริน</t>
  </si>
  <si>
    <t>สุไหงปาดี</t>
  </si>
  <si>
    <t>เดชอุดม</t>
  </si>
  <si>
    <t>เลิงนกทา</t>
  </si>
  <si>
    <t>กระนวน</t>
  </si>
  <si>
    <t>บ้านดุง</t>
  </si>
  <si>
    <t>ด่านซ้าย</t>
  </si>
  <si>
    <t>ท่าบ่อ</t>
  </si>
  <si>
    <t>กุฉินารายณ์</t>
  </si>
  <si>
    <t>สว่างแดนดิน</t>
  </si>
  <si>
    <t>ธาตุพนม</t>
  </si>
  <si>
    <t>เด่นชัย</t>
  </si>
  <si>
    <t>ปัว</t>
  </si>
  <si>
    <t>เชียงของ</t>
  </si>
  <si>
    <t>นครไทย</t>
  </si>
  <si>
    <t>หล่มเก่า</t>
  </si>
  <si>
    <t>จอมบึง</t>
  </si>
  <si>
    <t>เวียงสระ</t>
  </si>
  <si>
    <t>สายบุรี</t>
  </si>
  <si>
    <t>ยะหา</t>
  </si>
  <si>
    <t>จุฬาภรณ์</t>
  </si>
  <si>
    <t>ราชสาส์น</t>
  </si>
  <si>
    <t>กาบัง</t>
  </si>
  <si>
    <t>เกาะช้าง</t>
  </si>
  <si>
    <t>เขาฉกรรจ์</t>
  </si>
  <si>
    <t>จะแนะ</t>
  </si>
  <si>
    <t>หลวงพ่อเปิ่น</t>
  </si>
  <si>
    <t>ซำสูง</t>
  </si>
  <si>
    <t>เอราวัณ</t>
  </si>
  <si>
    <t>บึงสามัคคี</t>
  </si>
  <si>
    <t>ศุกร์ศิริศรีสวัสดิ์</t>
  </si>
  <si>
    <t>ท่าโรงช้าง</t>
  </si>
  <si>
    <t>รัษฎา</t>
  </si>
  <si>
    <t>เจาะไอร้อง</t>
  </si>
  <si>
    <t>16164</t>
  </si>
  <si>
    <t>สอ.บ้านน้ำจำ</t>
  </si>
  <si>
    <t>รพ.สต.</t>
  </si>
  <si>
    <t>นครราชสีมา รพช</t>
  </si>
  <si>
    <t>24956</t>
  </si>
  <si>
    <t>เวียงหนองร่อง,รพช.</t>
  </si>
  <si>
    <t>เวียงหนองร่อง</t>
  </si>
  <si>
    <t>รวม</t>
  </si>
  <si>
    <t>P04</t>
  </si>
  <si>
    <t>รายได้ UC</t>
  </si>
  <si>
    <t>P05</t>
  </si>
  <si>
    <t>รายได้จาก  EMS</t>
  </si>
  <si>
    <t>P06</t>
  </si>
  <si>
    <t>รายได้ค่ารักษาเบิกต้นสังกัด</t>
  </si>
  <si>
    <t>รายได้ค่ารักษา อปท.</t>
  </si>
  <si>
    <t>P07</t>
  </si>
  <si>
    <t>รายได้ค่ารักษาเบิกจ่ายตรงกรมบัญชีกลาง</t>
  </si>
  <si>
    <t>P08</t>
  </si>
  <si>
    <t>รายได้ประกันสังคม</t>
  </si>
  <si>
    <t>P09</t>
  </si>
  <si>
    <t>รายได้แรงงานต่างด้าว</t>
  </si>
  <si>
    <t>P10</t>
  </si>
  <si>
    <t>รายได้ค่ารักษาและบริการอื่น ๆ</t>
  </si>
  <si>
    <t>P11</t>
  </si>
  <si>
    <t>รายได้งบประมาณส่วนบุคลากร</t>
  </si>
  <si>
    <t>P12</t>
  </si>
  <si>
    <t>รายได้อื่น</t>
  </si>
  <si>
    <t>P13</t>
  </si>
  <si>
    <t>รายได้งบลงทุน</t>
  </si>
  <si>
    <t>รวมรายได้</t>
  </si>
  <si>
    <t>P14</t>
  </si>
  <si>
    <t>ต้นทุนยา</t>
  </si>
  <si>
    <t>P15</t>
  </si>
  <si>
    <t>ต้นทุนเวชภัณฑ์มิใช่ยาและวัสดุการแพทย์</t>
  </si>
  <si>
    <t>P151</t>
  </si>
  <si>
    <t>ต้นทุนวัสดุทันตกรรม</t>
  </si>
  <si>
    <t>P16</t>
  </si>
  <si>
    <t>ต้นทุนวัสดุวิทยาศาสตร์การแพทย์</t>
  </si>
  <si>
    <t>P17</t>
  </si>
  <si>
    <t>เงินเดือนและค่าจ้างประจำ</t>
  </si>
  <si>
    <t>P18</t>
  </si>
  <si>
    <t>P19</t>
  </si>
  <si>
    <t>ค่าตอบแทน</t>
  </si>
  <si>
    <t>P20</t>
  </si>
  <si>
    <t xml:space="preserve">ค่าใช้จ่ายบุคลากรอื่น </t>
  </si>
  <si>
    <t>P21</t>
  </si>
  <si>
    <t>ค่าใช้สอย</t>
  </si>
  <si>
    <t>P22</t>
  </si>
  <si>
    <t xml:space="preserve">ค่าสาธารณูปโภค </t>
  </si>
  <si>
    <t>P23</t>
  </si>
  <si>
    <t xml:space="preserve">วัสดุใช้ไป </t>
  </si>
  <si>
    <t>P24</t>
  </si>
  <si>
    <t>ค่าเสื่อมราคาและค่าตัดจำหน่าย</t>
  </si>
  <si>
    <t>P241</t>
  </si>
  <si>
    <t>หนี้สูญและสงสัยจะสูญ</t>
  </si>
  <si>
    <t>P25</t>
  </si>
  <si>
    <t>ค่าใช้จ่ายอื่น</t>
  </si>
  <si>
    <t>รวมค่าใช้จ่าย</t>
  </si>
  <si>
    <t>ผลการดำเนินงานประมาณการรายได้</t>
  </si>
  <si>
    <t>ลาดบ้วหลวง,รพช.</t>
  </si>
  <si>
    <t>GroupID</t>
  </si>
  <si>
    <t>PlanName</t>
  </si>
  <si>
    <t>ผลต่าง</t>
  </si>
  <si>
    <t>ร้อยละ</t>
  </si>
  <si>
    <t>ค่าจ้างชั่วคราว</t>
  </si>
  <si>
    <t>รวมรายได้ (ไม่รวมงบลงทุน)</t>
  </si>
  <si>
    <t>รวมค่าใช้จ่าย (ไม่รวมค่าเสื่อมราคาและค่าตัดจำหน่าย)</t>
  </si>
  <si>
    <t>วิเคราะห์  ebitda</t>
  </si>
  <si>
    <t>ok</t>
  </si>
  <si>
    <t>olk</t>
  </si>
  <si>
    <t>P40</t>
  </si>
  <si>
    <t>P50</t>
  </si>
  <si>
    <t>P60</t>
  </si>
  <si>
    <t>หน่วยบริการ</t>
  </si>
  <si>
    <t>(ไม่รวมงบลงทุน)</t>
  </si>
  <si>
    <t>ค่าใช้จ่าย</t>
  </si>
  <si>
    <t>(ไม่รวมค่าเสื่อมราคา)</t>
  </si>
  <si>
    <t>EBITDA</t>
  </si>
  <si>
    <t>(รายได้-ค่าใช้จ่าย)</t>
  </si>
  <si>
    <t>เกินดุล  (ขาดดุล)</t>
  </si>
  <si>
    <t>สมเด็จพระสังฆราช</t>
  </si>
  <si>
    <t>สรุปผลงานแผน</t>
  </si>
  <si>
    <t>รายได้</t>
  </si>
  <si>
    <t>P61</t>
  </si>
  <si>
    <t>เงินบำรุงคงเหลือ (หักภาระหนีผูกพัน)</t>
  </si>
  <si>
    <t xml:space="preserve"> ผลต่าง </t>
  </si>
  <si>
    <t xml:space="preserve"> (ล้านบาท) </t>
  </si>
  <si>
    <t xml:space="preserve"> (%) </t>
  </si>
  <si>
    <t>P121</t>
  </si>
  <si>
    <t>รายได้อื่น (ระบบบัญชีบันทึกอัตโนมัติ)</t>
  </si>
  <si>
    <t>P251</t>
  </si>
  <si>
    <t>ค่าใช้จ่ายอื่น (ระบบบัญชีบันทึกอัตโนมัติ)</t>
  </si>
  <si>
    <t>NI</t>
  </si>
  <si>
    <t>แผนการดำเนินงาน</t>
  </si>
  <si>
    <t>ประมาณการรายได้</t>
  </si>
  <si>
    <t>ประมาณการค่าใช้จ่าย</t>
  </si>
  <si>
    <t>ผลการดำเนินงาน EBITDA</t>
  </si>
  <si>
    <t>ค่ากลาง (-5)</t>
  </si>
  <si>
    <t>ค่ากลาง (5)</t>
  </si>
  <si>
    <t>อยุธยา</t>
  </si>
  <si>
    <t>PDate</t>
  </si>
  <si>
    <t>G1Name</t>
  </si>
  <si>
    <t>PlanAmt</t>
  </si>
  <si>
    <t>ControlAmt</t>
  </si>
  <si>
    <t>AmtX</t>
  </si>
  <si>
    <t>AmtY</t>
  </si>
  <si>
    <t>Diff</t>
  </si>
  <si>
    <t>PerDiff</t>
  </si>
  <si>
    <t>Definition</t>
  </si>
  <si>
    <t>OK</t>
  </si>
  <si>
    <t>Not OK</t>
  </si>
  <si>
    <t>สรุป ทุนสำรองสุทธิ (NWC)</t>
  </si>
  <si>
    <t>ทุนสำรองสุทธิ (NWC)</t>
  </si>
  <si>
    <t>เงินบำรุงคงเหลือ</t>
  </si>
  <si>
    <t>หนี้สินและภาระผูกพัน</t>
  </si>
  <si>
    <t>#Error</t>
  </si>
  <si>
    <t>TimeID</t>
  </si>
  <si>
    <t>G2Name</t>
  </si>
  <si>
    <t>รายได้ หัก ค่าใช้จ่าย</t>
  </si>
  <si>
    <t>ควบคุมค่าใช้จ่ายรอบ 1 เดือน ปี 2566</t>
  </si>
  <si>
    <t>ต.ต.65</t>
  </si>
  <si>
    <t>ประมาณการกระทรวง 2566 (กปภ.)</t>
  </si>
  <si>
    <t>ประมาณ2566 (หน่วยบริการ)</t>
  </si>
  <si>
    <t>แผน 1 เดือน</t>
  </si>
  <si>
    <t>ผลงาน 1 เดือน</t>
  </si>
  <si>
    <t>ทุนสำรองสุทธิ (NWC) ต.ค. 65</t>
  </si>
  <si>
    <t>เงินบำรุงคงเหลือ ต.ค. 65</t>
  </si>
  <si>
    <t>หนี้สินและภาระผูกพัน ต.ค. 65</t>
  </si>
  <si>
    <t>รายได้ (หักรายการงบลงทุน) ต.ค.65</t>
  </si>
  <si>
    <t xml:space="preserve"> ผลการดำเนินงาน 1 เดือน (ล้านบาท) </t>
  </si>
  <si>
    <t xml:space="preserve"> แผนการดำเนินการ 1 เดือน (ล้านบาท)</t>
  </si>
  <si>
    <t>ค่าใช้จ่าย (หักรายการงบค่าเสื่อม) ต.ค.65</t>
  </si>
  <si>
    <t xml:space="preserve"> แผนการดำเนินการ 1 เดือน (ล้านบาท) </t>
  </si>
  <si>
    <t xml:space="preserve"> ผลการดำเนินงาน 1 เดือน (ล้านบาท)</t>
  </si>
  <si>
    <t>256601</t>
  </si>
  <si>
    <t>เงินบำรุงคงเหลือสุทธิ</t>
  </si>
  <si>
    <t>G2</t>
  </si>
  <si>
    <t>1</t>
  </si>
  <si>
    <t>2</t>
  </si>
  <si>
    <t>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</si>
</sst>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87" formatCode="#,##0.00_ ;[Red]\-#,##0.00\ "/>
    <numFmt numFmtId="188" formatCode="#.00,,"/>
    <numFmt numFmtId="189" formatCode="dd\-mmm\-yy"/>
  </numFmts>
  <fonts count="32">
    <font>
      <sz val="11"/>
      <color theme="1"/>
      <name val="Tahoma"/>
      <family val="2"/>
      <charset val="222"/>
      <scheme val="minor"/>
    </font>
    <font>
      <sz val="10"/>
      <color indexed="8"/>
      <name val="Tahoma"/>
      <family val="2"/>
    </font>
    <font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Tahoma"/>
      <family val="2"/>
      <charset val="222"/>
      <scheme val="minor"/>
    </font>
    <font>
      <sz val="10"/>
      <name val="Tahoma"/>
      <family val="2"/>
      <scheme val="minor"/>
    </font>
    <font>
      <b/>
      <sz val="10"/>
      <name val="Tahoma"/>
      <family val="2"/>
      <scheme val="minor"/>
    </font>
    <font>
      <sz val="10"/>
      <color rgb="FFFF0000"/>
      <name val="Tahoma"/>
      <family val="2"/>
      <scheme val="minor"/>
    </font>
    <font>
      <sz val="11"/>
      <color rgb="FF0000CC"/>
      <name val="Tahoma"/>
      <family val="2"/>
      <charset val="222"/>
      <scheme val="minor"/>
    </font>
    <font>
      <b/>
      <sz val="10"/>
      <color theme="1"/>
      <name val="Tahoma"/>
      <family val="2"/>
      <scheme val="minor"/>
    </font>
    <font>
      <sz val="10"/>
      <color theme="1"/>
      <name val="Tahoma"/>
      <family val="2"/>
      <scheme val="minor"/>
    </font>
    <font>
      <b/>
      <sz val="14"/>
      <color rgb="FF0000CC"/>
      <name val="Arial"/>
      <family val="2"/>
    </font>
    <font>
      <sz val="12"/>
      <color theme="1"/>
      <name val="Tahoma"/>
      <family val="2"/>
    </font>
    <font>
      <sz val="11"/>
      <color indexed="8"/>
      <name val="Calibri"/>
      <family val="2"/>
    </font>
    <font>
      <sz val="10"/>
      <color indexed="8"/>
      <name val="Tahoma"/>
      <family val="2"/>
    </font>
    <font>
      <sz val="11"/>
      <color rgb="FFFF0000"/>
      <name val="Calibri"/>
      <family val="2"/>
    </font>
    <font>
      <sz val="14"/>
      <name val="TH SarabunPSK"/>
      <family val="2"/>
    </font>
    <font>
      <b/>
      <sz val="14"/>
      <name val="Arial"/>
      <family val="2"/>
    </font>
    <font>
      <b/>
      <sz val="14"/>
      <name val="TH SarabunPSK"/>
      <family val="2"/>
    </font>
    <font>
      <b/>
      <sz val="18"/>
      <color rgb="FF000000"/>
      <name val="TH SarabunPSK"/>
      <family val="2"/>
    </font>
    <font>
      <b/>
      <sz val="18"/>
      <name val="TH SarabunPSK"/>
      <family val="2"/>
    </font>
    <font>
      <sz val="18"/>
      <color theme="1"/>
      <name val="Tahoma"/>
      <family val="2"/>
    </font>
    <font>
      <sz val="20"/>
      <color rgb="FF0000CC"/>
      <name val="Tahoma"/>
      <family val="2"/>
      <charset val="222"/>
      <scheme val="minor"/>
    </font>
    <font>
      <sz val="22"/>
      <color theme="1"/>
      <name val="Tahoma"/>
      <family val="2"/>
      <charset val="222"/>
      <scheme val="minor"/>
    </font>
    <font>
      <b/>
      <sz val="12"/>
      <color rgb="FF0000CC"/>
      <name val="Arial"/>
      <family val="2"/>
    </font>
    <font>
      <b/>
      <sz val="16"/>
      <name val="TH SarabunPSK"/>
      <family val="2"/>
    </font>
    <font>
      <b/>
      <sz val="16"/>
      <color rgb="FF0000FF"/>
      <name val="TH SarabunPSK"/>
      <family val="2"/>
    </font>
    <font>
      <sz val="11"/>
      <color indexed="8"/>
      <name val="Calibri"/>
      <charset val="222"/>
    </font>
    <font>
      <sz val="10"/>
      <color indexed="8"/>
      <name val="Tahoma"/>
      <charset val="222"/>
    </font>
    <font>
      <sz val="11"/>
      <color indexed="8"/>
      <name val="Calibri"/>
    </font>
  </fonts>
  <fills count="15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BAC5DF"/>
        <bgColor indexed="64"/>
      </patternFill>
    </fill>
    <fill>
      <patternFill patternType="solid">
        <fgColor rgb="FFF8DED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0000"/>
        <bgColor indexed="64"/>
      </patternFill>
    </fill>
  </fills>
  <borders count="3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43" fontId="6" fillId="0" borderId="0" applyFont="0" applyFill="0" applyBorder="0" applyAlignment="0" applyProtection="0"/>
    <xf numFmtId="0" fontId="1" fillId="0" borderId="0"/>
    <xf numFmtId="0" fontId="2" fillId="0" borderId="0"/>
    <xf numFmtId="0" fontId="16" fillId="0" borderId="0"/>
    <xf numFmtId="0" fontId="30" fillId="0" borderId="0"/>
  </cellStyleXfs>
  <cellXfs count="126">
    <xf numFmtId="0" fontId="0" fillId="0" borderId="0" xfId="0"/>
    <xf numFmtId="0" fontId="0" fillId="0" borderId="0" xfId="0" applyNumberFormat="1"/>
    <xf numFmtId="0" fontId="3" fillId="2" borderId="2" xfId="3" applyFont="1" applyFill="1" applyBorder="1" applyAlignment="1">
      <alignment horizontal="center"/>
    </xf>
    <xf numFmtId="0" fontId="4" fillId="0" borderId="1" xfId="2" applyFont="1" applyFill="1" applyBorder="1" applyAlignment="1"/>
    <xf numFmtId="0" fontId="4" fillId="0" borderId="1" xfId="2" applyFont="1" applyFill="1" applyBorder="1" applyAlignment="1">
      <alignment horizontal="right"/>
    </xf>
    <xf numFmtId="0" fontId="1" fillId="0" borderId="0" xfId="2" applyAlignment="1"/>
    <xf numFmtId="0" fontId="5" fillId="0" borderId="1" xfId="3" applyFont="1" applyFill="1" applyBorder="1" applyAlignment="1">
      <alignment horizontal="right"/>
    </xf>
    <xf numFmtId="0" fontId="5" fillId="0" borderId="1" xfId="3" applyFont="1" applyFill="1" applyBorder="1" applyAlignment="1"/>
    <xf numFmtId="0" fontId="2" fillId="0" borderId="0" xfId="3" applyAlignment="1"/>
    <xf numFmtId="0" fontId="7" fillId="0" borderId="0" xfId="0" applyFont="1" applyFill="1"/>
    <xf numFmtId="187" fontId="7" fillId="0" borderId="0" xfId="1" applyNumberFormat="1" applyFont="1" applyFill="1"/>
    <xf numFmtId="187" fontId="7" fillId="0" borderId="0" xfId="0" applyNumberFormat="1" applyFont="1" applyFill="1"/>
    <xf numFmtId="0" fontId="8" fillId="0" borderId="3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187" fontId="8" fillId="3" borderId="3" xfId="1" applyNumberFormat="1" applyFont="1" applyFill="1" applyBorder="1" applyAlignment="1">
      <alignment horizontal="center" vertical="center" wrapText="1"/>
    </xf>
    <xf numFmtId="43" fontId="7" fillId="0" borderId="3" xfId="1" applyFont="1" applyFill="1" applyBorder="1"/>
    <xf numFmtId="0" fontId="9" fillId="0" borderId="0" xfId="0" applyFont="1" applyFill="1"/>
    <xf numFmtId="43" fontId="7" fillId="4" borderId="3" xfId="1" applyFont="1" applyFill="1" applyBorder="1"/>
    <xf numFmtId="43" fontId="7" fillId="0" borderId="0" xfId="0" applyNumberFormat="1" applyFont="1" applyFill="1"/>
    <xf numFmtId="4" fontId="0" fillId="0" borderId="0" xfId="0" applyNumberFormat="1"/>
    <xf numFmtId="0" fontId="10" fillId="0" borderId="0" xfId="0" applyFont="1"/>
    <xf numFmtId="4" fontId="10" fillId="0" borderId="0" xfId="0" applyNumberFormat="1" applyFont="1"/>
    <xf numFmtId="43" fontId="7" fillId="3" borderId="0" xfId="0" applyNumberFormat="1" applyFont="1" applyFill="1"/>
    <xf numFmtId="43" fontId="7" fillId="5" borderId="0" xfId="0" applyNumberFormat="1" applyFont="1" applyFill="1"/>
    <xf numFmtId="43" fontId="8" fillId="4" borderId="3" xfId="1" applyFont="1" applyFill="1" applyBorder="1"/>
    <xf numFmtId="43" fontId="7" fillId="0" borderId="0" xfId="1" applyFont="1" applyFill="1"/>
    <xf numFmtId="43" fontId="7" fillId="4" borderId="0" xfId="1" applyFont="1" applyFill="1"/>
    <xf numFmtId="43" fontId="11" fillId="4" borderId="3" xfId="1" applyFont="1" applyFill="1" applyBorder="1"/>
    <xf numFmtId="43" fontId="12" fillId="4" borderId="3" xfId="1" applyFont="1" applyFill="1" applyBorder="1"/>
    <xf numFmtId="43" fontId="7" fillId="6" borderId="3" xfId="1" applyFont="1" applyFill="1" applyBorder="1"/>
    <xf numFmtId="43" fontId="11" fillId="0" borderId="3" xfId="1" applyFont="1" applyFill="1" applyBorder="1"/>
    <xf numFmtId="0" fontId="13" fillId="4" borderId="7" xfId="0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horizontal="center" vertical="center" wrapText="1"/>
    </xf>
    <xf numFmtId="0" fontId="7" fillId="4" borderId="0" xfId="0" applyFont="1" applyFill="1"/>
    <xf numFmtId="43" fontId="7" fillId="4" borderId="0" xfId="0" applyNumberFormat="1" applyFont="1" applyFill="1"/>
    <xf numFmtId="0" fontId="14" fillId="0" borderId="0" xfId="0" applyFont="1"/>
    <xf numFmtId="0" fontId="15" fillId="0" borderId="1" xfId="4" applyFont="1" applyFill="1" applyBorder="1" applyAlignment="1">
      <alignment wrapText="1"/>
    </xf>
    <xf numFmtId="0" fontId="17" fillId="0" borderId="1" xfId="4" applyFont="1" applyFill="1" applyBorder="1" applyAlignment="1">
      <alignment wrapText="1"/>
    </xf>
    <xf numFmtId="0" fontId="7" fillId="5" borderId="0" xfId="0" applyFont="1" applyFill="1"/>
    <xf numFmtId="0" fontId="7" fillId="3" borderId="0" xfId="0" applyFont="1" applyFill="1"/>
    <xf numFmtId="43" fontId="18" fillId="0" borderId="8" xfId="0" applyNumberFormat="1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justify" vertical="center"/>
    </xf>
    <xf numFmtId="0" fontId="18" fillId="0" borderId="6" xfId="0" applyFont="1" applyBorder="1" applyAlignment="1">
      <alignment horizontal="left" vertical="center"/>
    </xf>
    <xf numFmtId="4" fontId="18" fillId="0" borderId="8" xfId="0" applyNumberFormat="1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4" fontId="20" fillId="0" borderId="8" xfId="0" applyNumberFormat="1" applyFont="1" applyBorder="1" applyAlignment="1">
      <alignment horizontal="center" vertical="center"/>
    </xf>
    <xf numFmtId="43" fontId="20" fillId="0" borderId="8" xfId="0" applyNumberFormat="1" applyFont="1" applyBorder="1" applyAlignment="1">
      <alignment horizontal="center" vertical="center"/>
    </xf>
    <xf numFmtId="0" fontId="21" fillId="7" borderId="9" xfId="0" applyFont="1" applyFill="1" applyBorder="1" applyAlignment="1">
      <alignment horizontal="center" wrapText="1" readingOrder="1"/>
    </xf>
    <xf numFmtId="188" fontId="21" fillId="0" borderId="9" xfId="0" applyNumberFormat="1" applyFont="1" applyBorder="1" applyAlignment="1">
      <alignment wrapText="1" readingOrder="1"/>
    </xf>
    <xf numFmtId="188" fontId="22" fillId="0" borderId="9" xfId="0" applyNumberFormat="1" applyFont="1" applyBorder="1" applyAlignment="1">
      <alignment wrapText="1"/>
    </xf>
    <xf numFmtId="0" fontId="21" fillId="8" borderId="9" xfId="0" applyFont="1" applyFill="1" applyBorder="1" applyAlignment="1">
      <alignment horizontal="center" wrapText="1" readingOrder="1"/>
    </xf>
    <xf numFmtId="0" fontId="23" fillId="0" borderId="0" xfId="0" applyFont="1"/>
    <xf numFmtId="43" fontId="0" fillId="0" borderId="0" xfId="1" applyFont="1"/>
    <xf numFmtId="0" fontId="13" fillId="9" borderId="7" xfId="0" applyFont="1" applyFill="1" applyBorder="1" applyAlignment="1">
      <alignment horizontal="center" vertical="center"/>
    </xf>
    <xf numFmtId="0" fontId="26" fillId="9" borderId="7" xfId="0" applyFont="1" applyFill="1" applyBorder="1" applyAlignment="1">
      <alignment horizontal="center" vertical="center"/>
    </xf>
    <xf numFmtId="17" fontId="7" fillId="0" borderId="0" xfId="0" applyNumberFormat="1" applyFont="1" applyFill="1" applyAlignment="1">
      <alignment horizontal="left"/>
    </xf>
    <xf numFmtId="188" fontId="22" fillId="0" borderId="9" xfId="0" applyNumberFormat="1" applyFont="1" applyBorder="1" applyAlignment="1">
      <alignment wrapText="1" readingOrder="1"/>
    </xf>
    <xf numFmtId="188" fontId="22" fillId="0" borderId="9" xfId="0" applyNumberFormat="1" applyFont="1" applyBorder="1" applyAlignment="1">
      <alignment horizontal="right" wrapText="1" readingOrder="1"/>
    </xf>
    <xf numFmtId="0" fontId="7" fillId="0" borderId="0" xfId="0" applyFont="1" applyFill="1" applyAlignment="1">
      <alignment horizontal="left"/>
    </xf>
    <xf numFmtId="0" fontId="21" fillId="7" borderId="0" xfId="0" applyFont="1" applyFill="1" applyBorder="1" applyAlignment="1">
      <alignment wrapText="1" readingOrder="1"/>
    </xf>
    <xf numFmtId="0" fontId="21" fillId="7" borderId="20" xfId="0" applyFont="1" applyFill="1" applyBorder="1" applyAlignment="1">
      <alignment horizontal="center" wrapText="1" readingOrder="1"/>
    </xf>
    <xf numFmtId="0" fontId="21" fillId="0" borderId="21" xfId="0" applyFont="1" applyFill="1" applyBorder="1" applyAlignment="1">
      <alignment horizontal="left" wrapText="1" readingOrder="1"/>
    </xf>
    <xf numFmtId="4" fontId="22" fillId="0" borderId="20" xfId="0" applyNumberFormat="1" applyFont="1" applyBorder="1" applyAlignment="1">
      <alignment wrapText="1" readingOrder="1"/>
    </xf>
    <xf numFmtId="0" fontId="21" fillId="0" borderId="21" xfId="0" applyFont="1" applyBorder="1" applyAlignment="1">
      <alignment horizontal="left" wrapText="1" readingOrder="1"/>
    </xf>
    <xf numFmtId="0" fontId="21" fillId="0" borderId="22" xfId="0" applyFont="1" applyBorder="1" applyAlignment="1">
      <alignment horizontal="center" wrapText="1" readingOrder="1"/>
    </xf>
    <xf numFmtId="188" fontId="22" fillId="0" borderId="23" xfId="0" applyNumberFormat="1" applyFont="1" applyBorder="1" applyAlignment="1"/>
    <xf numFmtId="0" fontId="21" fillId="8" borderId="20" xfId="0" applyFont="1" applyFill="1" applyBorder="1" applyAlignment="1">
      <alignment horizontal="right" wrapText="1" readingOrder="1"/>
    </xf>
    <xf numFmtId="4" fontId="22" fillId="0" borderId="20" xfId="0" applyNumberFormat="1" applyFont="1" applyBorder="1" applyAlignment="1">
      <alignment horizontal="right" wrapText="1" readingOrder="1"/>
    </xf>
    <xf numFmtId="0" fontId="21" fillId="0" borderId="22" xfId="0" applyFont="1" applyBorder="1" applyAlignment="1">
      <alignment horizontal="left" wrapText="1" readingOrder="1"/>
    </xf>
    <xf numFmtId="188" fontId="22" fillId="0" borderId="23" xfId="0" applyNumberFormat="1" applyFont="1" applyBorder="1" applyAlignment="1">
      <alignment horizontal="right" wrapText="1" readingOrder="1"/>
    </xf>
    <xf numFmtId="0" fontId="0" fillId="0" borderId="24" xfId="0" applyBorder="1"/>
    <xf numFmtId="0" fontId="27" fillId="0" borderId="25" xfId="0" applyFont="1" applyBorder="1" applyAlignment="1">
      <alignment horizontal="left" vertical="center"/>
    </xf>
    <xf numFmtId="0" fontId="27" fillId="0" borderId="26" xfId="0" applyFont="1" applyBorder="1" applyAlignment="1">
      <alignment horizontal="left" vertical="center"/>
    </xf>
    <xf numFmtId="0" fontId="27" fillId="0" borderId="27" xfId="0" applyFont="1" applyBorder="1" applyAlignment="1">
      <alignment horizontal="left" vertical="center"/>
    </xf>
    <xf numFmtId="4" fontId="27" fillId="0" borderId="25" xfId="0" applyNumberFormat="1" applyFont="1" applyBorder="1" applyAlignment="1">
      <alignment horizontal="center" vertical="center"/>
    </xf>
    <xf numFmtId="4" fontId="27" fillId="0" borderId="26" xfId="0" applyNumberFormat="1" applyFont="1" applyBorder="1" applyAlignment="1">
      <alignment horizontal="center" vertical="center"/>
    </xf>
    <xf numFmtId="4" fontId="27" fillId="0" borderId="27" xfId="0" applyNumberFormat="1" applyFont="1" applyBorder="1" applyAlignment="1">
      <alignment horizontal="center" vertical="center"/>
    </xf>
    <xf numFmtId="4" fontId="28" fillId="0" borderId="25" xfId="0" applyNumberFormat="1" applyFont="1" applyBorder="1" applyAlignment="1">
      <alignment horizontal="center" vertical="center"/>
    </xf>
    <xf numFmtId="4" fontId="28" fillId="0" borderId="26" xfId="0" applyNumberFormat="1" applyFont="1" applyBorder="1" applyAlignment="1">
      <alignment horizontal="center" vertical="center"/>
    </xf>
    <xf numFmtId="4" fontId="28" fillId="0" borderId="27" xfId="0" applyNumberFormat="1" applyFont="1" applyBorder="1" applyAlignment="1">
      <alignment horizontal="center" vertical="center"/>
    </xf>
    <xf numFmtId="43" fontId="28" fillId="0" borderId="25" xfId="0" applyNumberFormat="1" applyFont="1" applyBorder="1" applyAlignment="1">
      <alignment horizontal="center" vertical="center"/>
    </xf>
    <xf numFmtId="0" fontId="28" fillId="0" borderId="26" xfId="0" applyFont="1" applyBorder="1" applyAlignment="1">
      <alignment horizontal="center" vertical="center"/>
    </xf>
    <xf numFmtId="43" fontId="28" fillId="0" borderId="27" xfId="0" applyNumberFormat="1" applyFont="1" applyBorder="1" applyAlignment="1">
      <alignment horizontal="center" vertical="center"/>
    </xf>
    <xf numFmtId="43" fontId="28" fillId="0" borderId="26" xfId="0" applyNumberFormat="1" applyFont="1" applyBorder="1" applyAlignment="1">
      <alignment horizontal="center" vertical="center"/>
    </xf>
    <xf numFmtId="43" fontId="8" fillId="6" borderId="3" xfId="1" applyFont="1" applyFill="1" applyBorder="1"/>
    <xf numFmtId="0" fontId="21" fillId="7" borderId="29" xfId="0" applyFont="1" applyFill="1" applyBorder="1" applyAlignment="1">
      <alignment horizontal="center" wrapText="1" readingOrder="1"/>
    </xf>
    <xf numFmtId="188" fontId="22" fillId="0" borderId="29" xfId="0" applyNumberFormat="1" applyFont="1" applyBorder="1" applyAlignment="1">
      <alignment wrapText="1" readingOrder="1"/>
    </xf>
    <xf numFmtId="1" fontId="22" fillId="0" borderId="29" xfId="0" applyNumberFormat="1" applyFont="1" applyBorder="1" applyAlignment="1">
      <alignment horizontal="center" wrapText="1" readingOrder="1"/>
    </xf>
    <xf numFmtId="188" fontId="22" fillId="0" borderId="29" xfId="0" applyNumberFormat="1" applyFont="1" applyBorder="1" applyAlignment="1">
      <alignment horizontal="right" wrapText="1" readingOrder="1"/>
    </xf>
    <xf numFmtId="0" fontId="21" fillId="10" borderId="29" xfId="0" applyFont="1" applyFill="1" applyBorder="1" applyAlignment="1">
      <alignment horizontal="center" wrapText="1" readingOrder="1"/>
    </xf>
    <xf numFmtId="43" fontId="31" fillId="2" borderId="2" xfId="1" applyFont="1" applyFill="1" applyBorder="1" applyAlignment="1">
      <alignment horizontal="center"/>
    </xf>
    <xf numFmtId="43" fontId="29" fillId="0" borderId="1" xfId="1" applyFont="1" applyFill="1" applyBorder="1" applyAlignment="1">
      <alignment horizontal="right" wrapText="1"/>
    </xf>
    <xf numFmtId="43" fontId="30" fillId="0" borderId="0" xfId="1" applyFont="1"/>
    <xf numFmtId="43" fontId="7" fillId="14" borderId="3" xfId="1" applyFont="1" applyFill="1" applyBorder="1"/>
    <xf numFmtId="0" fontId="25" fillId="0" borderId="11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13" fillId="9" borderId="4" xfId="0" applyFont="1" applyFill="1" applyBorder="1" applyAlignment="1">
      <alignment horizontal="center" vertical="center"/>
    </xf>
    <xf numFmtId="0" fontId="13" fillId="9" borderId="5" xfId="0" applyFont="1" applyFill="1" applyBorder="1" applyAlignment="1">
      <alignment horizontal="center" vertical="center"/>
    </xf>
    <xf numFmtId="0" fontId="21" fillId="7" borderId="15" xfId="0" applyFont="1" applyFill="1" applyBorder="1" applyAlignment="1">
      <alignment horizontal="center" vertical="center" wrapText="1" readingOrder="1"/>
    </xf>
    <xf numFmtId="0" fontId="21" fillId="7" borderId="19" xfId="0" applyFont="1" applyFill="1" applyBorder="1" applyAlignment="1">
      <alignment horizontal="center" vertical="center" wrapText="1" readingOrder="1"/>
    </xf>
    <xf numFmtId="0" fontId="21" fillId="7" borderId="16" xfId="0" applyFont="1" applyFill="1" applyBorder="1" applyAlignment="1">
      <alignment horizontal="center" vertical="center" wrapText="1" readingOrder="1"/>
    </xf>
    <xf numFmtId="0" fontId="21" fillId="7" borderId="10" xfId="0" applyFont="1" applyFill="1" applyBorder="1" applyAlignment="1">
      <alignment horizontal="center" vertical="center" wrapText="1" readingOrder="1"/>
    </xf>
    <xf numFmtId="0" fontId="21" fillId="8" borderId="0" xfId="0" applyFont="1" applyFill="1" applyBorder="1" applyAlignment="1">
      <alignment horizontal="right" vertical="center" wrapText="1" readingOrder="1"/>
    </xf>
    <xf numFmtId="0" fontId="21" fillId="8" borderId="15" xfId="0" applyFont="1" applyFill="1" applyBorder="1" applyAlignment="1">
      <alignment horizontal="center" vertical="center" wrapText="1" readingOrder="1"/>
    </xf>
    <xf numFmtId="0" fontId="21" fillId="8" borderId="19" xfId="0" applyFont="1" applyFill="1" applyBorder="1" applyAlignment="1">
      <alignment horizontal="center" vertical="center" wrapText="1" readingOrder="1"/>
    </xf>
    <xf numFmtId="0" fontId="21" fillId="7" borderId="0" xfId="0" applyFont="1" applyFill="1" applyBorder="1" applyAlignment="1">
      <alignment horizontal="right" vertical="center" wrapText="1" readingOrder="1"/>
    </xf>
    <xf numFmtId="0" fontId="21" fillId="8" borderId="16" xfId="0" applyFont="1" applyFill="1" applyBorder="1" applyAlignment="1">
      <alignment horizontal="center" vertical="center" wrapText="1" readingOrder="1"/>
    </xf>
    <xf numFmtId="0" fontId="21" fillId="8" borderId="10" xfId="0" applyFont="1" applyFill="1" applyBorder="1" applyAlignment="1">
      <alignment horizontal="center" vertical="center" wrapText="1" readingOrder="1"/>
    </xf>
    <xf numFmtId="0" fontId="21" fillId="7" borderId="17" xfId="0" applyFont="1" applyFill="1" applyBorder="1" applyAlignment="1">
      <alignment horizontal="center" vertical="center" wrapText="1" readingOrder="1"/>
    </xf>
    <xf numFmtId="0" fontId="21" fillId="7" borderId="28" xfId="0" applyFont="1" applyFill="1" applyBorder="1" applyAlignment="1">
      <alignment horizontal="center" vertical="center" wrapText="1" readingOrder="1"/>
    </xf>
    <xf numFmtId="0" fontId="21" fillId="7" borderId="18" xfId="0" applyFont="1" applyFill="1" applyBorder="1" applyAlignment="1">
      <alignment horizontal="center" vertical="center" wrapText="1" readingOrder="1"/>
    </xf>
    <xf numFmtId="0" fontId="21" fillId="8" borderId="17" xfId="0" applyFont="1" applyFill="1" applyBorder="1" applyAlignment="1">
      <alignment horizontal="center" vertical="center" wrapText="1" readingOrder="1"/>
    </xf>
    <xf numFmtId="0" fontId="21" fillId="8" borderId="28" xfId="0" applyFont="1" applyFill="1" applyBorder="1" applyAlignment="1">
      <alignment horizontal="center" vertical="center" wrapText="1" readingOrder="1"/>
    </xf>
    <xf numFmtId="0" fontId="21" fillId="8" borderId="18" xfId="0" applyFont="1" applyFill="1" applyBorder="1" applyAlignment="1">
      <alignment horizontal="center" vertical="center" wrapText="1" readingOrder="1"/>
    </xf>
    <xf numFmtId="0" fontId="31" fillId="2" borderId="2" xfId="5" applyFont="1" applyFill="1" applyBorder="1" applyAlignment="1">
      <alignment horizontal="center"/>
    </xf>
    <xf numFmtId="189" fontId="29" fillId="0" borderId="1" xfId="5" applyNumberFormat="1" applyFont="1" applyFill="1" applyBorder="1" applyAlignment="1">
      <alignment horizontal="right" wrapText="1"/>
    </xf>
    <xf numFmtId="0" fontId="29" fillId="0" borderId="1" xfId="5" applyFont="1" applyFill="1" applyBorder="1" applyAlignment="1">
      <alignment wrapText="1"/>
    </xf>
    <xf numFmtId="0" fontId="29" fillId="13" borderId="1" xfId="5" applyFont="1" applyFill="1" applyBorder="1" applyAlignment="1">
      <alignment wrapText="1"/>
    </xf>
    <xf numFmtId="0" fontId="29" fillId="12" borderId="1" xfId="5" applyFont="1" applyFill="1" applyBorder="1" applyAlignment="1">
      <alignment wrapText="1"/>
    </xf>
    <xf numFmtId="0" fontId="29" fillId="11" borderId="1" xfId="5" applyFont="1" applyFill="1" applyBorder="1" applyAlignment="1">
      <alignment wrapText="1"/>
    </xf>
    <xf numFmtId="0" fontId="29" fillId="9" borderId="1" xfId="5" applyFont="1" applyFill="1" applyBorder="1" applyAlignment="1">
      <alignment wrapText="1"/>
    </xf>
  </cellXfs>
  <cellStyles count="6">
    <cellStyle name="Normal_data_3" xfId="4" xr:uid="{00000000-0005-0000-0000-000002000000}"/>
    <cellStyle name="Normal_Sheet2" xfId="2" xr:uid="{00000000-0005-0000-0000-000003000000}"/>
    <cellStyle name="จุลภาค" xfId="1" builtinId="3"/>
    <cellStyle name="ปกติ" xfId="0" builtinId="0"/>
    <cellStyle name="ปกติ_ID" xfId="3" xr:uid="{00000000-0005-0000-0000-000006000000}"/>
    <cellStyle name="ปกติ_Sheet1" xfId="5" xr:uid="{C011AC6E-92E6-402B-9723-B0584B500042}"/>
  </cellStyles>
  <dxfs count="66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  <color rgb="FFFF5050"/>
      <color rgb="FF0066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/>
              <a:t>รายได้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นำเสนอ!$G$3</c:f>
              <c:strCache>
                <c:ptCount val="1"/>
                <c:pt idx="0">
                  <c:v>ค่ากลาง (5)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นำเสนอ!$F$4:$F$19</c:f>
              <c:strCache>
                <c:ptCount val="16"/>
                <c:pt idx="0">
                  <c:v>อยุธยา</c:v>
                </c:pt>
                <c:pt idx="1">
                  <c:v>เสนา</c:v>
                </c:pt>
                <c:pt idx="2">
                  <c:v>ท่าเรือ</c:v>
                </c:pt>
                <c:pt idx="3">
                  <c:v>สมเด็จ</c:v>
                </c:pt>
                <c:pt idx="4">
                  <c:v>บางไทร</c:v>
                </c:pt>
                <c:pt idx="5">
                  <c:v>บางบาล</c:v>
                </c:pt>
                <c:pt idx="6">
                  <c:v>บางปะอิน</c:v>
                </c:pt>
                <c:pt idx="7">
                  <c:v>บางปะหัน</c:v>
                </c:pt>
                <c:pt idx="8">
                  <c:v>ผักไห่</c:v>
                </c:pt>
                <c:pt idx="9">
                  <c:v>ภาชี</c:v>
                </c:pt>
                <c:pt idx="10">
                  <c:v>ลาดบัวหลวง</c:v>
                </c:pt>
                <c:pt idx="11">
                  <c:v>วังน้อย</c:v>
                </c:pt>
                <c:pt idx="12">
                  <c:v>บางซ้าย</c:v>
                </c:pt>
                <c:pt idx="13">
                  <c:v>อุทัย</c:v>
                </c:pt>
                <c:pt idx="14">
                  <c:v>มหาราช</c:v>
                </c:pt>
                <c:pt idx="15">
                  <c:v>บ้านแพรก</c:v>
                </c:pt>
              </c:strCache>
            </c:strRef>
          </c:cat>
          <c:val>
            <c:numRef>
              <c:f>นำเสนอ!$G$4:$G$19</c:f>
              <c:numCache>
                <c:formatCode>0</c:formatCode>
                <c:ptCount val="16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67D-4F6A-A090-1F186C95770E}"/>
            </c:ext>
          </c:extLst>
        </c:ser>
        <c:ser>
          <c:idx val="1"/>
          <c:order val="1"/>
          <c:tx>
            <c:strRef>
              <c:f>นำเสนอ!$H$3</c:f>
              <c:strCache>
                <c:ptCount val="1"/>
                <c:pt idx="0">
                  <c:v>ค่ากลาง (-5)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นำเสนอ!$F$4:$F$19</c:f>
              <c:strCache>
                <c:ptCount val="16"/>
                <c:pt idx="0">
                  <c:v>อยุธยา</c:v>
                </c:pt>
                <c:pt idx="1">
                  <c:v>เสนา</c:v>
                </c:pt>
                <c:pt idx="2">
                  <c:v>ท่าเรือ</c:v>
                </c:pt>
                <c:pt idx="3">
                  <c:v>สมเด็จ</c:v>
                </c:pt>
                <c:pt idx="4">
                  <c:v>บางไทร</c:v>
                </c:pt>
                <c:pt idx="5">
                  <c:v>บางบาล</c:v>
                </c:pt>
                <c:pt idx="6">
                  <c:v>บางปะอิน</c:v>
                </c:pt>
                <c:pt idx="7">
                  <c:v>บางปะหัน</c:v>
                </c:pt>
                <c:pt idx="8">
                  <c:v>ผักไห่</c:v>
                </c:pt>
                <c:pt idx="9">
                  <c:v>ภาชี</c:v>
                </c:pt>
                <c:pt idx="10">
                  <c:v>ลาดบัวหลวง</c:v>
                </c:pt>
                <c:pt idx="11">
                  <c:v>วังน้อย</c:v>
                </c:pt>
                <c:pt idx="12">
                  <c:v>บางซ้าย</c:v>
                </c:pt>
                <c:pt idx="13">
                  <c:v>อุทัย</c:v>
                </c:pt>
                <c:pt idx="14">
                  <c:v>มหาราช</c:v>
                </c:pt>
                <c:pt idx="15">
                  <c:v>บ้านแพรก</c:v>
                </c:pt>
              </c:strCache>
            </c:strRef>
          </c:cat>
          <c:val>
            <c:numRef>
              <c:f>นำเสนอ!$H$4:$H$19</c:f>
              <c:numCache>
                <c:formatCode>0</c:formatCode>
                <c:ptCount val="16"/>
                <c:pt idx="0">
                  <c:v>-5</c:v>
                </c:pt>
                <c:pt idx="1">
                  <c:v>-5</c:v>
                </c:pt>
                <c:pt idx="2">
                  <c:v>-5</c:v>
                </c:pt>
                <c:pt idx="3">
                  <c:v>-5</c:v>
                </c:pt>
                <c:pt idx="4">
                  <c:v>-5</c:v>
                </c:pt>
                <c:pt idx="5">
                  <c:v>-5</c:v>
                </c:pt>
                <c:pt idx="6">
                  <c:v>-5</c:v>
                </c:pt>
                <c:pt idx="7">
                  <c:v>-5</c:v>
                </c:pt>
                <c:pt idx="8">
                  <c:v>-5</c:v>
                </c:pt>
                <c:pt idx="9">
                  <c:v>-5</c:v>
                </c:pt>
                <c:pt idx="10">
                  <c:v>-5</c:v>
                </c:pt>
                <c:pt idx="11">
                  <c:v>-5</c:v>
                </c:pt>
                <c:pt idx="12">
                  <c:v>-5</c:v>
                </c:pt>
                <c:pt idx="13">
                  <c:v>-5</c:v>
                </c:pt>
                <c:pt idx="14">
                  <c:v>-5</c:v>
                </c:pt>
                <c:pt idx="15">
                  <c:v>-5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67D-4F6A-A090-1F186C9577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4863184"/>
        <c:axId val="944863600"/>
      </c:lineChart>
      <c:scatterChart>
        <c:scatterStyle val="lineMarker"/>
        <c:varyColors val="0"/>
        <c:ser>
          <c:idx val="2"/>
          <c:order val="2"/>
          <c:tx>
            <c:strRef>
              <c:f>นำเสนอ!$I$3</c:f>
              <c:strCache>
                <c:ptCount val="1"/>
                <c:pt idx="0">
                  <c:v> (%) 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strRef>
              <c:f>นำเสนอ!$F$4:$F$19</c:f>
              <c:strCache>
                <c:ptCount val="16"/>
                <c:pt idx="0">
                  <c:v>อยุธยา</c:v>
                </c:pt>
                <c:pt idx="1">
                  <c:v>เสนา</c:v>
                </c:pt>
                <c:pt idx="2">
                  <c:v>ท่าเรือ</c:v>
                </c:pt>
                <c:pt idx="3">
                  <c:v>สมเด็จ</c:v>
                </c:pt>
                <c:pt idx="4">
                  <c:v>บางไทร</c:v>
                </c:pt>
                <c:pt idx="5">
                  <c:v>บางบาล</c:v>
                </c:pt>
                <c:pt idx="6">
                  <c:v>บางปะอิน</c:v>
                </c:pt>
                <c:pt idx="7">
                  <c:v>บางปะหัน</c:v>
                </c:pt>
                <c:pt idx="8">
                  <c:v>ผักไห่</c:v>
                </c:pt>
                <c:pt idx="9">
                  <c:v>ภาชี</c:v>
                </c:pt>
                <c:pt idx="10">
                  <c:v>ลาดบัวหลวง</c:v>
                </c:pt>
                <c:pt idx="11">
                  <c:v>วังน้อย</c:v>
                </c:pt>
                <c:pt idx="12">
                  <c:v>บางซ้าย</c:v>
                </c:pt>
                <c:pt idx="13">
                  <c:v>อุทัย</c:v>
                </c:pt>
                <c:pt idx="14">
                  <c:v>มหาราช</c:v>
                </c:pt>
                <c:pt idx="15">
                  <c:v>บ้านแพรก</c:v>
                </c:pt>
              </c:strCache>
            </c:strRef>
          </c:xVal>
          <c:yVal>
            <c:numRef>
              <c:f>นำเสนอ!$I$4:$I$19</c:f>
              <c:numCache>
                <c:formatCode>#,##0.00</c:formatCode>
                <c:ptCount val="16"/>
                <c:pt idx="0">
                  <c:v>15.802490698919883</c:v>
                </c:pt>
                <c:pt idx="1">
                  <c:v>6.254888209007353</c:v>
                </c:pt>
                <c:pt idx="2">
                  <c:v>-30.99587538742496</c:v>
                </c:pt>
                <c:pt idx="3">
                  <c:v>-3.0213309571600928</c:v>
                </c:pt>
                <c:pt idx="4">
                  <c:v>-29.98772622301405</c:v>
                </c:pt>
                <c:pt idx="5">
                  <c:v>-29.691297960130818</c:v>
                </c:pt>
                <c:pt idx="6">
                  <c:v>-11.687009587482221</c:v>
                </c:pt>
                <c:pt idx="7">
                  <c:v>0.38097969646726221</c:v>
                </c:pt>
                <c:pt idx="8">
                  <c:v>-41.535668100835132</c:v>
                </c:pt>
                <c:pt idx="9">
                  <c:v>-19.210203033341894</c:v>
                </c:pt>
                <c:pt idx="10">
                  <c:v>13.20271627848264</c:v>
                </c:pt>
                <c:pt idx="11">
                  <c:v>17.961765948264595</c:v>
                </c:pt>
                <c:pt idx="12">
                  <c:v>-32.737796055916128</c:v>
                </c:pt>
                <c:pt idx="13">
                  <c:v>-29.295372675387181</c:v>
                </c:pt>
                <c:pt idx="14">
                  <c:v>-20.139515203367516</c:v>
                </c:pt>
                <c:pt idx="15">
                  <c:v>-29.770127171617023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67D-4F6A-A090-1F186C9577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44863184"/>
        <c:axId val="944863600"/>
      </c:scatterChart>
      <c:catAx>
        <c:axId val="944863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944863600"/>
        <c:crosses val="autoZero"/>
        <c:auto val="1"/>
        <c:lblAlgn val="ctr"/>
        <c:lblOffset val="100"/>
        <c:noMultiLvlLbl val="0"/>
      </c:catAx>
      <c:valAx>
        <c:axId val="944863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944863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/>
              <a:t>ค่าใช้จ่าย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นำเสนอ!$P$3</c:f>
              <c:strCache>
                <c:ptCount val="1"/>
                <c:pt idx="0">
                  <c:v>ค่ากลาง (5)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elete val="1"/>
          </c:dLbls>
          <c:cat>
            <c:strRef>
              <c:f>นำเสนอ!$O$4:$O$19</c:f>
              <c:strCache>
                <c:ptCount val="16"/>
                <c:pt idx="0">
                  <c:v>อยุธยา</c:v>
                </c:pt>
                <c:pt idx="1">
                  <c:v>เสนา</c:v>
                </c:pt>
                <c:pt idx="2">
                  <c:v>ท่าเรือ</c:v>
                </c:pt>
                <c:pt idx="3">
                  <c:v>สมเด็จ</c:v>
                </c:pt>
                <c:pt idx="4">
                  <c:v>บางไทร</c:v>
                </c:pt>
                <c:pt idx="5">
                  <c:v>บางบาล</c:v>
                </c:pt>
                <c:pt idx="6">
                  <c:v>บางปะอิน</c:v>
                </c:pt>
                <c:pt idx="7">
                  <c:v>บางปะหัน</c:v>
                </c:pt>
                <c:pt idx="8">
                  <c:v>ผักไห่</c:v>
                </c:pt>
                <c:pt idx="9">
                  <c:v>ภาชี</c:v>
                </c:pt>
                <c:pt idx="10">
                  <c:v>ลาดบัวหลวง</c:v>
                </c:pt>
                <c:pt idx="11">
                  <c:v>วังน้อย</c:v>
                </c:pt>
                <c:pt idx="12">
                  <c:v>บางซ้าย</c:v>
                </c:pt>
                <c:pt idx="13">
                  <c:v>อุทัย</c:v>
                </c:pt>
                <c:pt idx="14">
                  <c:v>มหาราช</c:v>
                </c:pt>
                <c:pt idx="15">
                  <c:v>บ้านแพรก</c:v>
                </c:pt>
              </c:strCache>
            </c:strRef>
          </c:cat>
          <c:val>
            <c:numRef>
              <c:f>นำเสนอ!$P$4:$P$19</c:f>
              <c:numCache>
                <c:formatCode>0</c:formatCode>
                <c:ptCount val="16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F3D-4BDF-962D-69FC6B28485B}"/>
            </c:ext>
          </c:extLst>
        </c:ser>
        <c:ser>
          <c:idx val="1"/>
          <c:order val="1"/>
          <c:tx>
            <c:strRef>
              <c:f>นำเสนอ!$Q$3</c:f>
              <c:strCache>
                <c:ptCount val="1"/>
                <c:pt idx="0">
                  <c:v>ค่ากลาง (-5)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elete val="1"/>
          </c:dLbls>
          <c:cat>
            <c:strRef>
              <c:f>นำเสนอ!$O$4:$O$19</c:f>
              <c:strCache>
                <c:ptCount val="16"/>
                <c:pt idx="0">
                  <c:v>อยุธยา</c:v>
                </c:pt>
                <c:pt idx="1">
                  <c:v>เสนา</c:v>
                </c:pt>
                <c:pt idx="2">
                  <c:v>ท่าเรือ</c:v>
                </c:pt>
                <c:pt idx="3">
                  <c:v>สมเด็จ</c:v>
                </c:pt>
                <c:pt idx="4">
                  <c:v>บางไทร</c:v>
                </c:pt>
                <c:pt idx="5">
                  <c:v>บางบาล</c:v>
                </c:pt>
                <c:pt idx="6">
                  <c:v>บางปะอิน</c:v>
                </c:pt>
                <c:pt idx="7">
                  <c:v>บางปะหัน</c:v>
                </c:pt>
                <c:pt idx="8">
                  <c:v>ผักไห่</c:v>
                </c:pt>
                <c:pt idx="9">
                  <c:v>ภาชี</c:v>
                </c:pt>
                <c:pt idx="10">
                  <c:v>ลาดบัวหลวง</c:v>
                </c:pt>
                <c:pt idx="11">
                  <c:v>วังน้อย</c:v>
                </c:pt>
                <c:pt idx="12">
                  <c:v>บางซ้าย</c:v>
                </c:pt>
                <c:pt idx="13">
                  <c:v>อุทัย</c:v>
                </c:pt>
                <c:pt idx="14">
                  <c:v>มหาราช</c:v>
                </c:pt>
                <c:pt idx="15">
                  <c:v>บ้านแพรก</c:v>
                </c:pt>
              </c:strCache>
            </c:strRef>
          </c:cat>
          <c:val>
            <c:numRef>
              <c:f>นำเสนอ!$Q$4:$Q$19</c:f>
              <c:numCache>
                <c:formatCode>0</c:formatCode>
                <c:ptCount val="16"/>
                <c:pt idx="0">
                  <c:v>-10</c:v>
                </c:pt>
                <c:pt idx="1">
                  <c:v>-10</c:v>
                </c:pt>
                <c:pt idx="2">
                  <c:v>-10</c:v>
                </c:pt>
                <c:pt idx="3">
                  <c:v>-10</c:v>
                </c:pt>
                <c:pt idx="4">
                  <c:v>-10</c:v>
                </c:pt>
                <c:pt idx="5">
                  <c:v>-10</c:v>
                </c:pt>
                <c:pt idx="6">
                  <c:v>-10</c:v>
                </c:pt>
                <c:pt idx="7">
                  <c:v>-10</c:v>
                </c:pt>
                <c:pt idx="8">
                  <c:v>-10</c:v>
                </c:pt>
                <c:pt idx="9">
                  <c:v>-10</c:v>
                </c:pt>
                <c:pt idx="10">
                  <c:v>-10</c:v>
                </c:pt>
                <c:pt idx="11">
                  <c:v>-10</c:v>
                </c:pt>
                <c:pt idx="12">
                  <c:v>-10</c:v>
                </c:pt>
                <c:pt idx="13">
                  <c:v>-10</c:v>
                </c:pt>
                <c:pt idx="14">
                  <c:v>-10</c:v>
                </c:pt>
                <c:pt idx="15">
                  <c:v>-10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F3D-4BDF-962D-69FC6B28485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96692480"/>
        <c:axId val="1596699968"/>
      </c:lineChart>
      <c:scatterChart>
        <c:scatterStyle val="lineMarker"/>
        <c:varyColors val="0"/>
        <c:ser>
          <c:idx val="2"/>
          <c:order val="2"/>
          <c:tx>
            <c:strRef>
              <c:f>นำเสนอ!$R$3</c:f>
              <c:strCache>
                <c:ptCount val="1"/>
                <c:pt idx="0">
                  <c:v> (%) 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strRef>
              <c:f>นำเสนอ!$O$4:$O$19</c:f>
              <c:strCache>
                <c:ptCount val="16"/>
                <c:pt idx="0">
                  <c:v>อยุธยา</c:v>
                </c:pt>
                <c:pt idx="1">
                  <c:v>เสนา</c:v>
                </c:pt>
                <c:pt idx="2">
                  <c:v>ท่าเรือ</c:v>
                </c:pt>
                <c:pt idx="3">
                  <c:v>สมเด็จ</c:v>
                </c:pt>
                <c:pt idx="4">
                  <c:v>บางไทร</c:v>
                </c:pt>
                <c:pt idx="5">
                  <c:v>บางบาล</c:v>
                </c:pt>
                <c:pt idx="6">
                  <c:v>บางปะอิน</c:v>
                </c:pt>
                <c:pt idx="7">
                  <c:v>บางปะหัน</c:v>
                </c:pt>
                <c:pt idx="8">
                  <c:v>ผักไห่</c:v>
                </c:pt>
                <c:pt idx="9">
                  <c:v>ภาชี</c:v>
                </c:pt>
                <c:pt idx="10">
                  <c:v>ลาดบัวหลวง</c:v>
                </c:pt>
                <c:pt idx="11">
                  <c:v>วังน้อย</c:v>
                </c:pt>
                <c:pt idx="12">
                  <c:v>บางซ้าย</c:v>
                </c:pt>
                <c:pt idx="13">
                  <c:v>อุทัย</c:v>
                </c:pt>
                <c:pt idx="14">
                  <c:v>มหาราช</c:v>
                </c:pt>
                <c:pt idx="15">
                  <c:v>บ้านแพรก</c:v>
                </c:pt>
              </c:strCache>
            </c:strRef>
          </c:xVal>
          <c:yVal>
            <c:numRef>
              <c:f>นำเสนอ!$R$4:$R$19</c:f>
              <c:numCache>
                <c:formatCode>#,##0.00</c:formatCode>
                <c:ptCount val="16"/>
                <c:pt idx="0">
                  <c:v>-7.2177211754390553</c:v>
                </c:pt>
                <c:pt idx="1">
                  <c:v>-5.5550500326417867</c:v>
                </c:pt>
                <c:pt idx="2">
                  <c:v>-19.539723565459205</c:v>
                </c:pt>
                <c:pt idx="3">
                  <c:v>4.8100829378481462</c:v>
                </c:pt>
                <c:pt idx="4">
                  <c:v>45.702747610676177</c:v>
                </c:pt>
                <c:pt idx="5">
                  <c:v>-13.513780334298996</c:v>
                </c:pt>
                <c:pt idx="6">
                  <c:v>13.789723258961647</c:v>
                </c:pt>
                <c:pt idx="7">
                  <c:v>7.4088022865494754</c:v>
                </c:pt>
                <c:pt idx="8">
                  <c:v>-27.507334933126085</c:v>
                </c:pt>
                <c:pt idx="9">
                  <c:v>-24.052454610120581</c:v>
                </c:pt>
                <c:pt idx="10">
                  <c:v>-7.1441017150756174</c:v>
                </c:pt>
                <c:pt idx="11">
                  <c:v>-20.791257735651897</c:v>
                </c:pt>
                <c:pt idx="12">
                  <c:v>-13.885312691561355</c:v>
                </c:pt>
                <c:pt idx="13">
                  <c:v>-22.804785701095955</c:v>
                </c:pt>
                <c:pt idx="14">
                  <c:v>28.728168380462687</c:v>
                </c:pt>
                <c:pt idx="15">
                  <c:v>-5.6208007113483145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F3D-4BDF-962D-69FC6B28485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596692480"/>
        <c:axId val="1596699968"/>
      </c:scatterChart>
      <c:catAx>
        <c:axId val="1596692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596699968"/>
        <c:crosses val="autoZero"/>
        <c:auto val="1"/>
        <c:lblAlgn val="ctr"/>
        <c:lblOffset val="100"/>
        <c:noMultiLvlLbl val="0"/>
      </c:catAx>
      <c:valAx>
        <c:axId val="1596699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596692480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449035</xdr:colOff>
      <xdr:row>21</xdr:row>
      <xdr:rowOff>131989</xdr:rowOff>
    </xdr:from>
    <xdr:to>
      <xdr:col>8</xdr:col>
      <xdr:colOff>680356</xdr:colOff>
      <xdr:row>45</xdr:row>
      <xdr:rowOff>81643</xdr:rowOff>
    </xdr:to>
    <xdr:graphicFrame macro="">
      <xdr:nvGraphicFramePr>
        <xdr:cNvPr id="2" name="แผนภูมิ 1">
          <a:extLst>
            <a:ext uri="{FF2B5EF4-FFF2-40B4-BE49-F238E27FC236}">
              <a16:creationId xmlns:a16="http://schemas.microsoft.com/office/drawing/2014/main" id="{32ADC9A6-F84F-4EB6-EA7A-0EA8273DFBE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176892</xdr:colOff>
      <xdr:row>21</xdr:row>
      <xdr:rowOff>97970</xdr:rowOff>
    </xdr:from>
    <xdr:to>
      <xdr:col>18</xdr:col>
      <xdr:colOff>190500</xdr:colOff>
      <xdr:row>48</xdr:row>
      <xdr:rowOff>40821</xdr:rowOff>
    </xdr:to>
    <xdr:graphicFrame macro="">
      <xdr:nvGraphicFramePr>
        <xdr:cNvPr id="5" name="แผนภูมิ 4">
          <a:extLst>
            <a:ext uri="{FF2B5EF4-FFF2-40B4-BE49-F238E27FC236}">
              <a16:creationId xmlns:a16="http://schemas.microsoft.com/office/drawing/2014/main" id="{D9AAA3CD-C63E-6FF8-27E0-F46B134CB15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H921"/>
  <sheetViews>
    <sheetView workbookViewId="0">
      <selection activeCell="D3" sqref="D3"/>
    </sheetView>
  </sheetViews>
  <sheetFormatPr defaultRowHeight="14.25"/>
  <cols>
    <col min="1" max="1" width="5.875" bestFit="1" customWidth="1"/>
    <col min="2" max="2" width="3.625" bestFit="1" customWidth="1"/>
    <col min="3" max="3" width="14.125" bestFit="1" customWidth="1"/>
    <col min="4" max="4" width="32.875" bestFit="1" customWidth="1"/>
    <col min="5" max="5" width="13.625" bestFit="1" customWidth="1"/>
    <col min="6" max="6" width="4.875" bestFit="1" customWidth="1"/>
    <col min="7" max="7" width="10.625" bestFit="1" customWidth="1"/>
    <col min="8" max="8" width="7.125" bestFit="1" customWidth="1"/>
  </cols>
  <sheetData>
    <row r="1" spans="1:34" ht="15">
      <c r="A1" s="1" t="s">
        <v>2</v>
      </c>
      <c r="B1" t="s">
        <v>0</v>
      </c>
      <c r="C1" t="s">
        <v>1</v>
      </c>
      <c r="D1" t="s">
        <v>3</v>
      </c>
      <c r="E1" t="s">
        <v>4</v>
      </c>
      <c r="F1" t="s">
        <v>1922</v>
      </c>
      <c r="G1" t="s">
        <v>5</v>
      </c>
      <c r="H1" t="s">
        <v>1923</v>
      </c>
      <c r="I1" t="s">
        <v>1924</v>
      </c>
      <c r="K1" s="2" t="s">
        <v>2</v>
      </c>
      <c r="L1" s="2" t="s">
        <v>3</v>
      </c>
      <c r="M1" s="2" t="s">
        <v>1925</v>
      </c>
      <c r="N1" s="2" t="s">
        <v>1923</v>
      </c>
      <c r="O1" s="2" t="s">
        <v>0</v>
      </c>
      <c r="P1" s="2" t="s">
        <v>1921</v>
      </c>
      <c r="Q1" s="2" t="s">
        <v>1926</v>
      </c>
      <c r="R1" s="2" t="s">
        <v>1922</v>
      </c>
      <c r="S1" s="2" t="s">
        <v>1927</v>
      </c>
      <c r="T1" s="2" t="s">
        <v>4</v>
      </c>
      <c r="U1" s="2" t="s">
        <v>1928</v>
      </c>
      <c r="V1" s="2" t="s">
        <v>1929</v>
      </c>
      <c r="W1" s="2" t="s">
        <v>1930</v>
      </c>
      <c r="X1" s="2" t="s">
        <v>1931</v>
      </c>
      <c r="Y1" s="2" t="s">
        <v>1932</v>
      </c>
      <c r="Z1" s="2" t="s">
        <v>1933</v>
      </c>
      <c r="AA1" s="2" t="s">
        <v>1934</v>
      </c>
      <c r="AB1" s="2" t="s">
        <v>1935</v>
      </c>
      <c r="AC1" s="2" t="s">
        <v>1936</v>
      </c>
      <c r="AD1" s="2" t="s">
        <v>1937</v>
      </c>
      <c r="AE1" s="2" t="s">
        <v>1938</v>
      </c>
      <c r="AF1" s="2" t="s">
        <v>1939</v>
      </c>
      <c r="AG1" s="2" t="s">
        <v>1</v>
      </c>
      <c r="AH1" s="2" t="s">
        <v>1940</v>
      </c>
    </row>
    <row r="2" spans="1:34" ht="15">
      <c r="A2" s="3" t="s">
        <v>8</v>
      </c>
      <c r="B2" s="4">
        <v>3</v>
      </c>
      <c r="C2" s="3" t="s">
        <v>7</v>
      </c>
      <c r="D2" s="3" t="s">
        <v>9</v>
      </c>
      <c r="E2" s="3" t="s">
        <v>10</v>
      </c>
      <c r="F2" s="5"/>
      <c r="H2" s="3" t="s">
        <v>10</v>
      </c>
      <c r="I2" s="6">
        <v>6</v>
      </c>
      <c r="J2" t="b">
        <f>A2=K2</f>
        <v>1</v>
      </c>
      <c r="K2" s="7" t="s">
        <v>8</v>
      </c>
      <c r="L2" s="7" t="s">
        <v>9</v>
      </c>
      <c r="M2" s="7" t="s">
        <v>7</v>
      </c>
      <c r="N2" s="7" t="s">
        <v>10</v>
      </c>
      <c r="O2" s="6">
        <v>3</v>
      </c>
      <c r="P2" s="7" t="s">
        <v>1941</v>
      </c>
      <c r="Q2" s="7" t="s">
        <v>1942</v>
      </c>
      <c r="R2" s="8"/>
      <c r="S2" s="7" t="s">
        <v>1943</v>
      </c>
      <c r="T2" s="7" t="s">
        <v>10</v>
      </c>
      <c r="U2" s="7" t="s">
        <v>8</v>
      </c>
      <c r="V2" s="8"/>
      <c r="W2" s="8"/>
      <c r="X2" s="6" t="b">
        <v>0</v>
      </c>
      <c r="Y2" s="7" t="s">
        <v>7</v>
      </c>
      <c r="Z2" s="7" t="s">
        <v>1944</v>
      </c>
      <c r="AA2" s="6" t="b">
        <v>0</v>
      </c>
      <c r="AB2" s="8"/>
      <c r="AC2" s="8"/>
      <c r="AD2" s="8"/>
      <c r="AE2" s="8"/>
      <c r="AF2" s="7" t="s">
        <v>10</v>
      </c>
      <c r="AG2" s="7" t="s">
        <v>7</v>
      </c>
      <c r="AH2" s="6">
        <v>6</v>
      </c>
    </row>
    <row r="3" spans="1:34" ht="15">
      <c r="A3" s="3" t="s">
        <v>11</v>
      </c>
      <c r="B3" s="4">
        <v>1</v>
      </c>
      <c r="C3" s="3" t="s">
        <v>6</v>
      </c>
      <c r="D3" s="3" t="s">
        <v>12</v>
      </c>
      <c r="E3" s="3" t="s">
        <v>10</v>
      </c>
      <c r="F3" s="5"/>
      <c r="H3" s="3" t="s">
        <v>10</v>
      </c>
      <c r="I3" s="6">
        <v>4</v>
      </c>
      <c r="J3" t="b">
        <f t="shared" ref="J3:J66" si="0">A3=K3</f>
        <v>1</v>
      </c>
      <c r="K3" s="7" t="s">
        <v>11</v>
      </c>
      <c r="L3" s="7" t="s">
        <v>12</v>
      </c>
      <c r="M3" s="7" t="s">
        <v>6</v>
      </c>
      <c r="N3" s="7" t="s">
        <v>10</v>
      </c>
      <c r="O3" s="6">
        <v>1</v>
      </c>
      <c r="P3" s="7" t="s">
        <v>1945</v>
      </c>
      <c r="Q3" s="7" t="s">
        <v>1942</v>
      </c>
      <c r="R3" s="8"/>
      <c r="S3" s="7" t="s">
        <v>1943</v>
      </c>
      <c r="T3" s="7" t="s">
        <v>10</v>
      </c>
      <c r="U3" s="7" t="s">
        <v>11</v>
      </c>
      <c r="V3" s="8"/>
      <c r="W3" s="8"/>
      <c r="X3" s="6" t="b">
        <v>0</v>
      </c>
      <c r="Y3" s="7" t="s">
        <v>6</v>
      </c>
      <c r="Z3" s="7" t="s">
        <v>1944</v>
      </c>
      <c r="AA3" s="6" t="b">
        <v>0</v>
      </c>
      <c r="AB3" s="8"/>
      <c r="AC3" s="8"/>
      <c r="AD3" s="8"/>
      <c r="AE3" s="8"/>
      <c r="AF3" s="7" t="s">
        <v>10</v>
      </c>
      <c r="AG3" s="7" t="s">
        <v>6</v>
      </c>
      <c r="AH3" s="6">
        <v>4</v>
      </c>
    </row>
    <row r="4" spans="1:34" ht="15">
      <c r="A4" s="3" t="s">
        <v>14</v>
      </c>
      <c r="B4" s="4">
        <v>1</v>
      </c>
      <c r="C4" s="3" t="s">
        <v>13</v>
      </c>
      <c r="D4" s="3" t="s">
        <v>15</v>
      </c>
      <c r="E4" s="3" t="s">
        <v>10</v>
      </c>
      <c r="F4" s="5"/>
      <c r="H4" s="3" t="s">
        <v>10</v>
      </c>
      <c r="I4" s="6">
        <v>4</v>
      </c>
      <c r="J4" t="b">
        <f t="shared" si="0"/>
        <v>1</v>
      </c>
      <c r="K4" s="7" t="s">
        <v>14</v>
      </c>
      <c r="L4" s="7" t="s">
        <v>15</v>
      </c>
      <c r="M4" s="7" t="s">
        <v>13</v>
      </c>
      <c r="N4" s="7" t="s">
        <v>10</v>
      </c>
      <c r="O4" s="6">
        <v>1</v>
      </c>
      <c r="P4" s="7" t="s">
        <v>1946</v>
      </c>
      <c r="Q4" s="7" t="s">
        <v>1942</v>
      </c>
      <c r="R4" s="8"/>
      <c r="S4" s="7" t="s">
        <v>1943</v>
      </c>
      <c r="T4" s="7" t="s">
        <v>10</v>
      </c>
      <c r="U4" s="7" t="s">
        <v>14</v>
      </c>
      <c r="V4" s="8"/>
      <c r="W4" s="8"/>
      <c r="X4" s="6" t="b">
        <v>0</v>
      </c>
      <c r="Y4" s="7" t="s">
        <v>13</v>
      </c>
      <c r="Z4" s="7" t="s">
        <v>1944</v>
      </c>
      <c r="AA4" s="6" t="b">
        <v>0</v>
      </c>
      <c r="AB4" s="8"/>
      <c r="AC4" s="8"/>
      <c r="AD4" s="8"/>
      <c r="AE4" s="8"/>
      <c r="AF4" s="7" t="s">
        <v>10</v>
      </c>
      <c r="AG4" s="7" t="s">
        <v>13</v>
      </c>
      <c r="AH4" s="6">
        <v>4</v>
      </c>
    </row>
    <row r="5" spans="1:34" ht="15">
      <c r="A5" s="3" t="s">
        <v>17</v>
      </c>
      <c r="B5" s="4">
        <v>1</v>
      </c>
      <c r="C5" s="3" t="s">
        <v>16</v>
      </c>
      <c r="D5" s="3" t="s">
        <v>18</v>
      </c>
      <c r="E5" s="3" t="s">
        <v>10</v>
      </c>
      <c r="F5" s="5"/>
      <c r="H5" s="3" t="s">
        <v>10</v>
      </c>
      <c r="I5" s="6">
        <v>4</v>
      </c>
      <c r="J5" t="b">
        <f t="shared" si="0"/>
        <v>1</v>
      </c>
      <c r="K5" s="7" t="s">
        <v>17</v>
      </c>
      <c r="L5" s="7" t="s">
        <v>18</v>
      </c>
      <c r="M5" s="7" t="s">
        <v>16</v>
      </c>
      <c r="N5" s="7" t="s">
        <v>10</v>
      </c>
      <c r="O5" s="6">
        <v>1</v>
      </c>
      <c r="P5" s="7" t="s">
        <v>1947</v>
      </c>
      <c r="Q5" s="7" t="s">
        <v>1942</v>
      </c>
      <c r="R5" s="8"/>
      <c r="S5" s="7" t="s">
        <v>1943</v>
      </c>
      <c r="T5" s="7" t="s">
        <v>10</v>
      </c>
      <c r="U5" s="7" t="s">
        <v>17</v>
      </c>
      <c r="V5" s="8"/>
      <c r="W5" s="8"/>
      <c r="X5" s="6" t="b">
        <v>0</v>
      </c>
      <c r="Y5" s="7" t="s">
        <v>16</v>
      </c>
      <c r="Z5" s="7" t="s">
        <v>1944</v>
      </c>
      <c r="AA5" s="6" t="b">
        <v>0</v>
      </c>
      <c r="AB5" s="8"/>
      <c r="AC5" s="8"/>
      <c r="AD5" s="8"/>
      <c r="AE5" s="8"/>
      <c r="AF5" s="7" t="s">
        <v>10</v>
      </c>
      <c r="AG5" s="7" t="s">
        <v>16</v>
      </c>
      <c r="AH5" s="6">
        <v>4</v>
      </c>
    </row>
    <row r="6" spans="1:34" ht="15">
      <c r="A6" s="3" t="s">
        <v>20</v>
      </c>
      <c r="B6" s="4">
        <v>2</v>
      </c>
      <c r="C6" s="3" t="s">
        <v>19</v>
      </c>
      <c r="D6" s="3" t="s">
        <v>21</v>
      </c>
      <c r="E6" s="3" t="s">
        <v>10</v>
      </c>
      <c r="F6" s="5"/>
      <c r="H6" s="3" t="s">
        <v>10</v>
      </c>
      <c r="I6" s="6">
        <v>4</v>
      </c>
      <c r="J6" t="b">
        <f t="shared" si="0"/>
        <v>1</v>
      </c>
      <c r="K6" s="7" t="s">
        <v>20</v>
      </c>
      <c r="L6" s="7" t="s">
        <v>21</v>
      </c>
      <c r="M6" s="7" t="s">
        <v>19</v>
      </c>
      <c r="N6" s="7" t="s">
        <v>10</v>
      </c>
      <c r="O6" s="6">
        <v>2</v>
      </c>
      <c r="P6" s="7" t="s">
        <v>1948</v>
      </c>
      <c r="Q6" s="7" t="s">
        <v>1942</v>
      </c>
      <c r="R6" s="8"/>
      <c r="S6" s="7" t="s">
        <v>1943</v>
      </c>
      <c r="T6" s="7" t="s">
        <v>10</v>
      </c>
      <c r="U6" s="7" t="s">
        <v>20</v>
      </c>
      <c r="V6" s="8"/>
      <c r="W6" s="8"/>
      <c r="X6" s="6" t="b">
        <v>0</v>
      </c>
      <c r="Y6" s="7" t="s">
        <v>19</v>
      </c>
      <c r="Z6" s="7" t="s">
        <v>1944</v>
      </c>
      <c r="AA6" s="6" t="b">
        <v>0</v>
      </c>
      <c r="AB6" s="8"/>
      <c r="AC6" s="8"/>
      <c r="AD6" s="8"/>
      <c r="AE6" s="8"/>
      <c r="AF6" s="7" t="s">
        <v>10</v>
      </c>
      <c r="AG6" s="7" t="s">
        <v>19</v>
      </c>
      <c r="AH6" s="6">
        <v>4</v>
      </c>
    </row>
    <row r="7" spans="1:34" ht="15">
      <c r="A7" s="3" t="s">
        <v>23</v>
      </c>
      <c r="B7" s="4">
        <v>2</v>
      </c>
      <c r="C7" s="3" t="s">
        <v>22</v>
      </c>
      <c r="D7" s="3" t="s">
        <v>24</v>
      </c>
      <c r="E7" s="3" t="s">
        <v>10</v>
      </c>
      <c r="F7" s="5"/>
      <c r="H7" s="3" t="s">
        <v>10</v>
      </c>
      <c r="I7" s="6">
        <v>4</v>
      </c>
      <c r="J7" t="b">
        <f t="shared" si="0"/>
        <v>1</v>
      </c>
      <c r="K7" s="7" t="s">
        <v>23</v>
      </c>
      <c r="L7" s="7" t="s">
        <v>24</v>
      </c>
      <c r="M7" s="7" t="s">
        <v>22</v>
      </c>
      <c r="N7" s="7" t="s">
        <v>10</v>
      </c>
      <c r="O7" s="6">
        <v>2</v>
      </c>
      <c r="P7" s="7" t="s">
        <v>1949</v>
      </c>
      <c r="Q7" s="7" t="s">
        <v>1942</v>
      </c>
      <c r="R7" s="8"/>
      <c r="S7" s="7" t="s">
        <v>1943</v>
      </c>
      <c r="T7" s="7" t="s">
        <v>10</v>
      </c>
      <c r="U7" s="7" t="s">
        <v>23</v>
      </c>
      <c r="V7" s="8"/>
      <c r="W7" s="8"/>
      <c r="X7" s="6" t="b">
        <v>0</v>
      </c>
      <c r="Y7" s="7" t="s">
        <v>22</v>
      </c>
      <c r="Z7" s="7" t="s">
        <v>1944</v>
      </c>
      <c r="AA7" s="6" t="b">
        <v>0</v>
      </c>
      <c r="AB7" s="8"/>
      <c r="AC7" s="8"/>
      <c r="AD7" s="8"/>
      <c r="AE7" s="8"/>
      <c r="AF7" s="7" t="s">
        <v>10</v>
      </c>
      <c r="AG7" s="7" t="s">
        <v>22</v>
      </c>
      <c r="AH7" s="6">
        <v>4</v>
      </c>
    </row>
    <row r="8" spans="1:34" ht="15">
      <c r="A8" s="3" t="s">
        <v>26</v>
      </c>
      <c r="B8" s="4">
        <v>2</v>
      </c>
      <c r="C8" s="3" t="s">
        <v>25</v>
      </c>
      <c r="D8" s="3" t="s">
        <v>27</v>
      </c>
      <c r="E8" s="3" t="s">
        <v>10</v>
      </c>
      <c r="F8" s="5"/>
      <c r="H8" s="3" t="s">
        <v>10</v>
      </c>
      <c r="I8" s="6">
        <v>4</v>
      </c>
      <c r="J8" t="b">
        <f t="shared" si="0"/>
        <v>1</v>
      </c>
      <c r="K8" s="7" t="s">
        <v>26</v>
      </c>
      <c r="L8" s="7" t="s">
        <v>27</v>
      </c>
      <c r="M8" s="7" t="s">
        <v>25</v>
      </c>
      <c r="N8" s="7" t="s">
        <v>10</v>
      </c>
      <c r="O8" s="6">
        <v>2</v>
      </c>
      <c r="P8" s="7" t="s">
        <v>1950</v>
      </c>
      <c r="Q8" s="7" t="s">
        <v>1942</v>
      </c>
      <c r="R8" s="8"/>
      <c r="S8" s="7" t="s">
        <v>1943</v>
      </c>
      <c r="T8" s="7" t="s">
        <v>10</v>
      </c>
      <c r="U8" s="7" t="s">
        <v>26</v>
      </c>
      <c r="V8" s="8"/>
      <c r="W8" s="8"/>
      <c r="X8" s="6" t="b">
        <v>0</v>
      </c>
      <c r="Y8" s="7" t="s">
        <v>25</v>
      </c>
      <c r="Z8" s="7" t="s">
        <v>1944</v>
      </c>
      <c r="AA8" s="6" t="b">
        <v>0</v>
      </c>
      <c r="AB8" s="8"/>
      <c r="AC8" s="8"/>
      <c r="AD8" s="8"/>
      <c r="AE8" s="8"/>
      <c r="AF8" s="7" t="s">
        <v>10</v>
      </c>
      <c r="AG8" s="7" t="s">
        <v>25</v>
      </c>
      <c r="AH8" s="6">
        <v>4</v>
      </c>
    </row>
    <row r="9" spans="1:34" ht="15">
      <c r="A9" s="3" t="s">
        <v>29</v>
      </c>
      <c r="B9" s="4">
        <v>2</v>
      </c>
      <c r="C9" s="3" t="s">
        <v>28</v>
      </c>
      <c r="D9" s="3" t="s">
        <v>30</v>
      </c>
      <c r="E9" s="3" t="s">
        <v>10</v>
      </c>
      <c r="F9" s="5"/>
      <c r="H9" s="3" t="s">
        <v>10</v>
      </c>
      <c r="I9" s="6">
        <v>3</v>
      </c>
      <c r="J9" t="b">
        <f t="shared" si="0"/>
        <v>1</v>
      </c>
      <c r="K9" s="7" t="s">
        <v>29</v>
      </c>
      <c r="L9" s="7" t="s">
        <v>30</v>
      </c>
      <c r="M9" s="7" t="s">
        <v>28</v>
      </c>
      <c r="N9" s="7" t="s">
        <v>10</v>
      </c>
      <c r="O9" s="6">
        <v>2</v>
      </c>
      <c r="P9" s="7" t="s">
        <v>1951</v>
      </c>
      <c r="Q9" s="7" t="s">
        <v>1942</v>
      </c>
      <c r="R9" s="8"/>
      <c r="S9" s="7" t="s">
        <v>1943</v>
      </c>
      <c r="T9" s="7" t="s">
        <v>10</v>
      </c>
      <c r="U9" s="7" t="s">
        <v>29</v>
      </c>
      <c r="V9" s="8"/>
      <c r="W9" s="8"/>
      <c r="X9" s="6" t="b">
        <v>0</v>
      </c>
      <c r="Y9" s="7" t="s">
        <v>28</v>
      </c>
      <c r="Z9" s="7" t="s">
        <v>1944</v>
      </c>
      <c r="AA9" s="6" t="b">
        <v>0</v>
      </c>
      <c r="AB9" s="8"/>
      <c r="AC9" s="8"/>
      <c r="AD9" s="8"/>
      <c r="AE9" s="8"/>
      <c r="AF9" s="7" t="s">
        <v>10</v>
      </c>
      <c r="AG9" s="7" t="s">
        <v>28</v>
      </c>
      <c r="AH9" s="6">
        <v>3</v>
      </c>
    </row>
    <row r="10" spans="1:34" ht="15">
      <c r="A10" s="3" t="s">
        <v>32</v>
      </c>
      <c r="B10" s="4">
        <v>1</v>
      </c>
      <c r="C10" s="3" t="s">
        <v>31</v>
      </c>
      <c r="D10" s="3" t="s">
        <v>33</v>
      </c>
      <c r="E10" s="3" t="s">
        <v>10</v>
      </c>
      <c r="F10" s="5"/>
      <c r="H10" s="3" t="s">
        <v>10</v>
      </c>
      <c r="I10" s="6">
        <v>4</v>
      </c>
      <c r="J10" t="b">
        <f t="shared" si="0"/>
        <v>1</v>
      </c>
      <c r="K10" s="7" t="s">
        <v>32</v>
      </c>
      <c r="L10" s="7" t="s">
        <v>33</v>
      </c>
      <c r="M10" s="7" t="s">
        <v>31</v>
      </c>
      <c r="N10" s="7" t="s">
        <v>10</v>
      </c>
      <c r="O10" s="6">
        <v>1</v>
      </c>
      <c r="P10" s="7" t="s">
        <v>1952</v>
      </c>
      <c r="Q10" s="7" t="s">
        <v>1942</v>
      </c>
      <c r="R10" s="8"/>
      <c r="S10" s="7" t="s">
        <v>1943</v>
      </c>
      <c r="T10" s="7" t="s">
        <v>10</v>
      </c>
      <c r="U10" s="7" t="s">
        <v>32</v>
      </c>
      <c r="V10" s="8"/>
      <c r="W10" s="8"/>
      <c r="X10" s="6" t="b">
        <v>0</v>
      </c>
      <c r="Y10" s="7" t="s">
        <v>31</v>
      </c>
      <c r="Z10" s="7" t="s">
        <v>1944</v>
      </c>
      <c r="AA10" s="6" t="b">
        <v>0</v>
      </c>
      <c r="AB10" s="8"/>
      <c r="AC10" s="8"/>
      <c r="AD10" s="8"/>
      <c r="AE10" s="8"/>
      <c r="AF10" s="7" t="s">
        <v>10</v>
      </c>
      <c r="AG10" s="7" t="s">
        <v>31</v>
      </c>
      <c r="AH10" s="6">
        <v>4</v>
      </c>
    </row>
    <row r="11" spans="1:34" ht="15">
      <c r="A11" s="3" t="s">
        <v>35</v>
      </c>
      <c r="B11" s="4">
        <v>9</v>
      </c>
      <c r="C11" s="3" t="s">
        <v>34</v>
      </c>
      <c r="D11" s="3" t="s">
        <v>36</v>
      </c>
      <c r="E11" s="3" t="s">
        <v>10</v>
      </c>
      <c r="F11" s="5"/>
      <c r="H11" s="3" t="s">
        <v>10</v>
      </c>
      <c r="I11" s="6">
        <v>6</v>
      </c>
      <c r="J11" t="b">
        <f t="shared" si="0"/>
        <v>1</v>
      </c>
      <c r="K11" s="7" t="s">
        <v>35</v>
      </c>
      <c r="L11" s="7" t="s">
        <v>36</v>
      </c>
      <c r="M11" s="7" t="s">
        <v>34</v>
      </c>
      <c r="N11" s="7" t="s">
        <v>10</v>
      </c>
      <c r="O11" s="6">
        <v>9</v>
      </c>
      <c r="P11" s="7" t="s">
        <v>1953</v>
      </c>
      <c r="Q11" s="7" t="s">
        <v>1942</v>
      </c>
      <c r="R11" s="8"/>
      <c r="S11" s="7" t="s">
        <v>1943</v>
      </c>
      <c r="T11" s="7" t="s">
        <v>10</v>
      </c>
      <c r="U11" s="7" t="s">
        <v>35</v>
      </c>
      <c r="V11" s="8"/>
      <c r="W11" s="8"/>
      <c r="X11" s="6" t="b">
        <v>0</v>
      </c>
      <c r="Y11" s="7" t="s">
        <v>34</v>
      </c>
      <c r="Z11" s="7" t="s">
        <v>1944</v>
      </c>
      <c r="AA11" s="6" t="b">
        <v>0</v>
      </c>
      <c r="AB11" s="8"/>
      <c r="AC11" s="8"/>
      <c r="AD11" s="8"/>
      <c r="AE11" s="8"/>
      <c r="AF11" s="7" t="s">
        <v>10</v>
      </c>
      <c r="AG11" s="7" t="s">
        <v>34</v>
      </c>
      <c r="AH11" s="6">
        <v>6</v>
      </c>
    </row>
    <row r="12" spans="1:34" ht="15">
      <c r="A12" s="3" t="s">
        <v>38</v>
      </c>
      <c r="B12" s="4">
        <v>9</v>
      </c>
      <c r="C12" s="3" t="s">
        <v>37</v>
      </c>
      <c r="D12" s="3" t="s">
        <v>39</v>
      </c>
      <c r="E12" s="3" t="s">
        <v>10</v>
      </c>
      <c r="F12" s="5"/>
      <c r="H12" s="3" t="s">
        <v>10</v>
      </c>
      <c r="I12" s="6">
        <v>6</v>
      </c>
      <c r="J12" t="b">
        <f t="shared" si="0"/>
        <v>1</v>
      </c>
      <c r="K12" s="7" t="s">
        <v>38</v>
      </c>
      <c r="L12" s="7" t="s">
        <v>39</v>
      </c>
      <c r="M12" s="7" t="s">
        <v>37</v>
      </c>
      <c r="N12" s="7" t="s">
        <v>10</v>
      </c>
      <c r="O12" s="6">
        <v>9</v>
      </c>
      <c r="P12" s="7" t="s">
        <v>1954</v>
      </c>
      <c r="Q12" s="7" t="s">
        <v>1942</v>
      </c>
      <c r="R12" s="8"/>
      <c r="S12" s="7" t="s">
        <v>1943</v>
      </c>
      <c r="T12" s="7" t="s">
        <v>10</v>
      </c>
      <c r="U12" s="7" t="s">
        <v>38</v>
      </c>
      <c r="V12" s="8"/>
      <c r="W12" s="8"/>
      <c r="X12" s="6" t="b">
        <v>0</v>
      </c>
      <c r="Y12" s="7" t="s">
        <v>37</v>
      </c>
      <c r="Z12" s="7" t="s">
        <v>1944</v>
      </c>
      <c r="AA12" s="6" t="b">
        <v>0</v>
      </c>
      <c r="AB12" s="8"/>
      <c r="AC12" s="8"/>
      <c r="AD12" s="8"/>
      <c r="AE12" s="8"/>
      <c r="AF12" s="7" t="s">
        <v>10</v>
      </c>
      <c r="AG12" s="7" t="s">
        <v>37</v>
      </c>
      <c r="AH12" s="6">
        <v>6</v>
      </c>
    </row>
    <row r="13" spans="1:34" ht="15">
      <c r="A13" s="3" t="s">
        <v>41</v>
      </c>
      <c r="B13" s="4">
        <v>9</v>
      </c>
      <c r="C13" s="3" t="s">
        <v>40</v>
      </c>
      <c r="D13" s="3" t="s">
        <v>42</v>
      </c>
      <c r="E13" s="3" t="s">
        <v>10</v>
      </c>
      <c r="F13" s="5"/>
      <c r="H13" s="3" t="s">
        <v>10</v>
      </c>
      <c r="I13" s="6">
        <v>6</v>
      </c>
      <c r="J13" t="b">
        <f t="shared" si="0"/>
        <v>1</v>
      </c>
      <c r="K13" s="7" t="s">
        <v>41</v>
      </c>
      <c r="L13" s="7" t="s">
        <v>42</v>
      </c>
      <c r="M13" s="7" t="s">
        <v>40</v>
      </c>
      <c r="N13" s="7" t="s">
        <v>10</v>
      </c>
      <c r="O13" s="6">
        <v>9</v>
      </c>
      <c r="P13" s="7" t="s">
        <v>1955</v>
      </c>
      <c r="Q13" s="7" t="s">
        <v>1942</v>
      </c>
      <c r="R13" s="8"/>
      <c r="S13" s="7" t="s">
        <v>1943</v>
      </c>
      <c r="T13" s="7" t="s">
        <v>10</v>
      </c>
      <c r="U13" s="7" t="s">
        <v>41</v>
      </c>
      <c r="V13" s="8"/>
      <c r="W13" s="8"/>
      <c r="X13" s="6" t="b">
        <v>0</v>
      </c>
      <c r="Y13" s="7" t="s">
        <v>40</v>
      </c>
      <c r="Z13" s="7" t="s">
        <v>1944</v>
      </c>
      <c r="AA13" s="6" t="b">
        <v>0</v>
      </c>
      <c r="AB13" s="8"/>
      <c r="AC13" s="8"/>
      <c r="AD13" s="8"/>
      <c r="AE13" s="8"/>
      <c r="AF13" s="7" t="s">
        <v>10</v>
      </c>
      <c r="AG13" s="7" t="s">
        <v>40</v>
      </c>
      <c r="AH13" s="6">
        <v>6</v>
      </c>
    </row>
    <row r="14" spans="1:34" ht="15">
      <c r="A14" s="3" t="s">
        <v>44</v>
      </c>
      <c r="B14" s="4">
        <v>9</v>
      </c>
      <c r="C14" s="3" t="s">
        <v>43</v>
      </c>
      <c r="D14" s="3" t="s">
        <v>45</v>
      </c>
      <c r="E14" s="3" t="s">
        <v>10</v>
      </c>
      <c r="F14" s="5"/>
      <c r="H14" s="3" t="s">
        <v>10</v>
      </c>
      <c r="I14" s="6">
        <v>6</v>
      </c>
      <c r="J14" t="b">
        <f t="shared" si="0"/>
        <v>1</v>
      </c>
      <c r="K14" s="7" t="s">
        <v>44</v>
      </c>
      <c r="L14" s="7" t="s">
        <v>45</v>
      </c>
      <c r="M14" s="7" t="s">
        <v>43</v>
      </c>
      <c r="N14" s="7" t="s">
        <v>10</v>
      </c>
      <c r="O14" s="6">
        <v>9</v>
      </c>
      <c r="P14" s="7" t="s">
        <v>1956</v>
      </c>
      <c r="Q14" s="7" t="s">
        <v>1942</v>
      </c>
      <c r="R14" s="8"/>
      <c r="S14" s="7" t="s">
        <v>1943</v>
      </c>
      <c r="T14" s="7" t="s">
        <v>10</v>
      </c>
      <c r="U14" s="7" t="s">
        <v>44</v>
      </c>
      <c r="V14" s="8"/>
      <c r="W14" s="8"/>
      <c r="X14" s="6" t="b">
        <v>0</v>
      </c>
      <c r="Y14" s="7" t="s">
        <v>43</v>
      </c>
      <c r="Z14" s="7" t="s">
        <v>1944</v>
      </c>
      <c r="AA14" s="6" t="b">
        <v>0</v>
      </c>
      <c r="AB14" s="8"/>
      <c r="AC14" s="8"/>
      <c r="AD14" s="8"/>
      <c r="AE14" s="8"/>
      <c r="AF14" s="7" t="s">
        <v>10</v>
      </c>
      <c r="AG14" s="7" t="s">
        <v>43</v>
      </c>
      <c r="AH14" s="6">
        <v>6</v>
      </c>
    </row>
    <row r="15" spans="1:34" ht="15">
      <c r="A15" s="3" t="s">
        <v>47</v>
      </c>
      <c r="B15" s="4">
        <v>3</v>
      </c>
      <c r="C15" s="3" t="s">
        <v>46</v>
      </c>
      <c r="D15" s="3" t="s">
        <v>48</v>
      </c>
      <c r="E15" s="3" t="s">
        <v>10</v>
      </c>
      <c r="F15" s="5"/>
      <c r="H15" s="3" t="s">
        <v>10</v>
      </c>
      <c r="I15" s="6">
        <v>6</v>
      </c>
      <c r="J15" t="b">
        <f t="shared" si="0"/>
        <v>1</v>
      </c>
      <c r="K15" s="7" t="s">
        <v>47</v>
      </c>
      <c r="L15" s="7" t="s">
        <v>48</v>
      </c>
      <c r="M15" s="7" t="s">
        <v>46</v>
      </c>
      <c r="N15" s="7" t="s">
        <v>10</v>
      </c>
      <c r="O15" s="6">
        <v>3</v>
      </c>
      <c r="P15" s="7" t="s">
        <v>1957</v>
      </c>
      <c r="Q15" s="7" t="s">
        <v>1942</v>
      </c>
      <c r="R15" s="8"/>
      <c r="S15" s="7" t="s">
        <v>1943</v>
      </c>
      <c r="T15" s="7" t="s">
        <v>10</v>
      </c>
      <c r="U15" s="7" t="s">
        <v>47</v>
      </c>
      <c r="V15" s="8"/>
      <c r="W15" s="8"/>
      <c r="X15" s="6" t="b">
        <v>0</v>
      </c>
      <c r="Y15" s="7" t="s">
        <v>46</v>
      </c>
      <c r="Z15" s="7" t="s">
        <v>1944</v>
      </c>
      <c r="AA15" s="6" t="b">
        <v>0</v>
      </c>
      <c r="AB15" s="8"/>
      <c r="AC15" s="8"/>
      <c r="AD15" s="8"/>
      <c r="AE15" s="8"/>
      <c r="AF15" s="7" t="s">
        <v>10</v>
      </c>
      <c r="AG15" s="7" t="s">
        <v>46</v>
      </c>
      <c r="AH15" s="6">
        <v>6</v>
      </c>
    </row>
    <row r="16" spans="1:34" ht="15">
      <c r="A16" s="3" t="s">
        <v>50</v>
      </c>
      <c r="B16" s="4">
        <v>3</v>
      </c>
      <c r="C16" s="3" t="s">
        <v>49</v>
      </c>
      <c r="D16" s="3" t="s">
        <v>51</v>
      </c>
      <c r="E16" s="3" t="s">
        <v>10</v>
      </c>
      <c r="F16" s="5"/>
      <c r="H16" s="3" t="s">
        <v>10</v>
      </c>
      <c r="I16" s="6">
        <v>6</v>
      </c>
      <c r="J16" t="b">
        <f t="shared" si="0"/>
        <v>1</v>
      </c>
      <c r="K16" s="7" t="s">
        <v>50</v>
      </c>
      <c r="L16" s="7" t="s">
        <v>51</v>
      </c>
      <c r="M16" s="7" t="s">
        <v>49</v>
      </c>
      <c r="N16" s="7" t="s">
        <v>10</v>
      </c>
      <c r="O16" s="6">
        <v>3</v>
      </c>
      <c r="P16" s="7" t="s">
        <v>1958</v>
      </c>
      <c r="Q16" s="7" t="s">
        <v>1942</v>
      </c>
      <c r="R16" s="8"/>
      <c r="S16" s="7" t="s">
        <v>1943</v>
      </c>
      <c r="T16" s="7" t="s">
        <v>10</v>
      </c>
      <c r="U16" s="7" t="s">
        <v>50</v>
      </c>
      <c r="V16" s="8"/>
      <c r="W16" s="8"/>
      <c r="X16" s="6" t="b">
        <v>0</v>
      </c>
      <c r="Y16" s="7" t="s">
        <v>49</v>
      </c>
      <c r="Z16" s="7" t="s">
        <v>1944</v>
      </c>
      <c r="AA16" s="6" t="b">
        <v>0</v>
      </c>
      <c r="AB16" s="8"/>
      <c r="AC16" s="8"/>
      <c r="AD16" s="8"/>
      <c r="AE16" s="8"/>
      <c r="AF16" s="7" t="s">
        <v>10</v>
      </c>
      <c r="AG16" s="7" t="s">
        <v>49</v>
      </c>
      <c r="AH16" s="6">
        <v>6</v>
      </c>
    </row>
    <row r="17" spans="1:34" ht="15">
      <c r="A17" s="3" t="s">
        <v>53</v>
      </c>
      <c r="B17" s="4">
        <v>3</v>
      </c>
      <c r="C17" s="3" t="s">
        <v>52</v>
      </c>
      <c r="D17" s="3" t="s">
        <v>54</v>
      </c>
      <c r="E17" s="3" t="s">
        <v>10</v>
      </c>
      <c r="F17" s="5"/>
      <c r="H17" s="3" t="s">
        <v>10</v>
      </c>
      <c r="I17" s="6">
        <v>4</v>
      </c>
      <c r="J17" t="b">
        <f t="shared" si="0"/>
        <v>1</v>
      </c>
      <c r="K17" s="7" t="s">
        <v>53</v>
      </c>
      <c r="L17" s="7" t="s">
        <v>54</v>
      </c>
      <c r="M17" s="7" t="s">
        <v>52</v>
      </c>
      <c r="N17" s="7" t="s">
        <v>10</v>
      </c>
      <c r="O17" s="6">
        <v>3</v>
      </c>
      <c r="P17" s="7" t="s">
        <v>1959</v>
      </c>
      <c r="Q17" s="7" t="s">
        <v>1942</v>
      </c>
      <c r="R17" s="8"/>
      <c r="S17" s="7" t="s">
        <v>1943</v>
      </c>
      <c r="T17" s="7" t="s">
        <v>10</v>
      </c>
      <c r="U17" s="7" t="s">
        <v>53</v>
      </c>
      <c r="V17" s="8"/>
      <c r="W17" s="8"/>
      <c r="X17" s="6" t="b">
        <v>0</v>
      </c>
      <c r="Y17" s="7" t="s">
        <v>52</v>
      </c>
      <c r="Z17" s="7" t="s">
        <v>1944</v>
      </c>
      <c r="AA17" s="6" t="b">
        <v>0</v>
      </c>
      <c r="AB17" s="8"/>
      <c r="AC17" s="8"/>
      <c r="AD17" s="8"/>
      <c r="AE17" s="8"/>
      <c r="AF17" s="7" t="s">
        <v>10</v>
      </c>
      <c r="AG17" s="7" t="s">
        <v>52</v>
      </c>
      <c r="AH17" s="6">
        <v>4</v>
      </c>
    </row>
    <row r="18" spans="1:34" ht="15">
      <c r="A18" s="3" t="s">
        <v>56</v>
      </c>
      <c r="B18" s="4">
        <v>3</v>
      </c>
      <c r="C18" s="3" t="s">
        <v>55</v>
      </c>
      <c r="D18" s="3" t="s">
        <v>57</v>
      </c>
      <c r="E18" s="3" t="s">
        <v>10</v>
      </c>
      <c r="F18" s="5"/>
      <c r="H18" s="3" t="s">
        <v>10</v>
      </c>
      <c r="I18" s="6">
        <v>6</v>
      </c>
      <c r="J18" t="b">
        <f t="shared" si="0"/>
        <v>1</v>
      </c>
      <c r="K18" s="7" t="s">
        <v>56</v>
      </c>
      <c r="L18" s="7" t="s">
        <v>57</v>
      </c>
      <c r="M18" s="7" t="s">
        <v>55</v>
      </c>
      <c r="N18" s="7" t="s">
        <v>10</v>
      </c>
      <c r="O18" s="6">
        <v>3</v>
      </c>
      <c r="P18" s="7" t="s">
        <v>1960</v>
      </c>
      <c r="Q18" s="7" t="s">
        <v>1942</v>
      </c>
      <c r="R18" s="8"/>
      <c r="S18" s="7" t="s">
        <v>1943</v>
      </c>
      <c r="T18" s="7" t="s">
        <v>10</v>
      </c>
      <c r="U18" s="7" t="s">
        <v>56</v>
      </c>
      <c r="V18" s="8"/>
      <c r="W18" s="8"/>
      <c r="X18" s="6" t="b">
        <v>0</v>
      </c>
      <c r="Y18" s="7" t="s">
        <v>55</v>
      </c>
      <c r="Z18" s="7" t="s">
        <v>1944</v>
      </c>
      <c r="AA18" s="6" t="b">
        <v>0</v>
      </c>
      <c r="AB18" s="8"/>
      <c r="AC18" s="8"/>
      <c r="AD18" s="8"/>
      <c r="AE18" s="8"/>
      <c r="AF18" s="7" t="s">
        <v>10</v>
      </c>
      <c r="AG18" s="7" t="s">
        <v>55</v>
      </c>
      <c r="AH18" s="6">
        <v>6</v>
      </c>
    </row>
    <row r="19" spans="1:34" ht="15">
      <c r="A19" s="3" t="s">
        <v>59</v>
      </c>
      <c r="B19" s="4">
        <v>14</v>
      </c>
      <c r="C19" s="3" t="s">
        <v>58</v>
      </c>
      <c r="D19" s="3" t="s">
        <v>60</v>
      </c>
      <c r="E19" s="3" t="s">
        <v>10</v>
      </c>
      <c r="F19" s="5"/>
      <c r="H19" s="3" t="s">
        <v>10</v>
      </c>
      <c r="I19" s="6">
        <v>9</v>
      </c>
      <c r="J19" t="b">
        <f t="shared" si="0"/>
        <v>1</v>
      </c>
      <c r="K19" s="7" t="s">
        <v>59</v>
      </c>
      <c r="L19" s="7" t="s">
        <v>60</v>
      </c>
      <c r="M19" s="7" t="s">
        <v>58</v>
      </c>
      <c r="N19" s="7" t="s">
        <v>10</v>
      </c>
      <c r="O19" s="6">
        <v>14</v>
      </c>
      <c r="P19" s="7" t="s">
        <v>1961</v>
      </c>
      <c r="Q19" s="7" t="s">
        <v>1942</v>
      </c>
      <c r="R19" s="8"/>
      <c r="S19" s="7" t="s">
        <v>1943</v>
      </c>
      <c r="T19" s="7" t="s">
        <v>10</v>
      </c>
      <c r="U19" s="7" t="s">
        <v>59</v>
      </c>
      <c r="V19" s="8"/>
      <c r="W19" s="8"/>
      <c r="X19" s="6" t="b">
        <v>0</v>
      </c>
      <c r="Y19" s="7" t="s">
        <v>58</v>
      </c>
      <c r="Z19" s="7" t="s">
        <v>1944</v>
      </c>
      <c r="AA19" s="6" t="b">
        <v>0</v>
      </c>
      <c r="AB19" s="8"/>
      <c r="AC19" s="8"/>
      <c r="AD19" s="8"/>
      <c r="AE19" s="8"/>
      <c r="AF19" s="7" t="s">
        <v>10</v>
      </c>
      <c r="AG19" s="7" t="s">
        <v>58</v>
      </c>
      <c r="AH19" s="6">
        <v>9</v>
      </c>
    </row>
    <row r="20" spans="1:34" ht="15">
      <c r="A20" s="3" t="s">
        <v>62</v>
      </c>
      <c r="B20" s="4">
        <v>14</v>
      </c>
      <c r="C20" s="3" t="s">
        <v>61</v>
      </c>
      <c r="D20" s="3" t="s">
        <v>63</v>
      </c>
      <c r="E20" s="3" t="s">
        <v>10</v>
      </c>
      <c r="F20" s="5"/>
      <c r="H20" s="3" t="s">
        <v>10</v>
      </c>
      <c r="I20" s="6">
        <v>9</v>
      </c>
      <c r="J20" t="b">
        <f t="shared" si="0"/>
        <v>1</v>
      </c>
      <c r="K20" s="7" t="s">
        <v>62</v>
      </c>
      <c r="L20" s="7" t="s">
        <v>63</v>
      </c>
      <c r="M20" s="7" t="s">
        <v>61</v>
      </c>
      <c r="N20" s="7" t="s">
        <v>10</v>
      </c>
      <c r="O20" s="6">
        <v>14</v>
      </c>
      <c r="P20" s="7" t="s">
        <v>1962</v>
      </c>
      <c r="Q20" s="7" t="s">
        <v>1942</v>
      </c>
      <c r="R20" s="8"/>
      <c r="S20" s="7" t="s">
        <v>1943</v>
      </c>
      <c r="T20" s="7" t="s">
        <v>10</v>
      </c>
      <c r="U20" s="7" t="s">
        <v>62</v>
      </c>
      <c r="V20" s="8"/>
      <c r="W20" s="8"/>
      <c r="X20" s="6" t="b">
        <v>0</v>
      </c>
      <c r="Y20" s="7" t="s">
        <v>61</v>
      </c>
      <c r="Z20" s="7" t="s">
        <v>1944</v>
      </c>
      <c r="AA20" s="6" t="b">
        <v>0</v>
      </c>
      <c r="AB20" s="8"/>
      <c r="AC20" s="8"/>
      <c r="AD20" s="8"/>
      <c r="AE20" s="8"/>
      <c r="AF20" s="7" t="s">
        <v>10</v>
      </c>
      <c r="AG20" s="7" t="s">
        <v>61</v>
      </c>
      <c r="AH20" s="6">
        <v>9</v>
      </c>
    </row>
    <row r="21" spans="1:34" ht="15">
      <c r="A21" s="3" t="s">
        <v>65</v>
      </c>
      <c r="B21" s="4">
        <v>14</v>
      </c>
      <c r="C21" s="3" t="s">
        <v>64</v>
      </c>
      <c r="D21" s="3" t="s">
        <v>66</v>
      </c>
      <c r="E21" s="3" t="s">
        <v>10</v>
      </c>
      <c r="F21" s="5"/>
      <c r="H21" s="3" t="s">
        <v>10</v>
      </c>
      <c r="I21" s="6">
        <v>9</v>
      </c>
      <c r="J21" t="b">
        <f t="shared" si="0"/>
        <v>1</v>
      </c>
      <c r="K21" s="7" t="s">
        <v>65</v>
      </c>
      <c r="L21" s="7" t="s">
        <v>66</v>
      </c>
      <c r="M21" s="7" t="s">
        <v>64</v>
      </c>
      <c r="N21" s="7" t="s">
        <v>10</v>
      </c>
      <c r="O21" s="6">
        <v>14</v>
      </c>
      <c r="P21" s="7" t="s">
        <v>1963</v>
      </c>
      <c r="Q21" s="7" t="s">
        <v>1942</v>
      </c>
      <c r="R21" s="8"/>
      <c r="S21" s="7" t="s">
        <v>1943</v>
      </c>
      <c r="T21" s="7" t="s">
        <v>10</v>
      </c>
      <c r="U21" s="7" t="s">
        <v>65</v>
      </c>
      <c r="V21" s="8"/>
      <c r="W21" s="8"/>
      <c r="X21" s="6" t="b">
        <v>0</v>
      </c>
      <c r="Y21" s="7" t="s">
        <v>64</v>
      </c>
      <c r="Z21" s="7" t="s">
        <v>1944</v>
      </c>
      <c r="AA21" s="6" t="b">
        <v>0</v>
      </c>
      <c r="AB21" s="8"/>
      <c r="AC21" s="8"/>
      <c r="AD21" s="8"/>
      <c r="AE21" s="8"/>
      <c r="AF21" s="7" t="s">
        <v>10</v>
      </c>
      <c r="AG21" s="7" t="s">
        <v>64</v>
      </c>
      <c r="AH21" s="6">
        <v>9</v>
      </c>
    </row>
    <row r="22" spans="1:34" ht="15">
      <c r="A22" s="3" t="s">
        <v>68</v>
      </c>
      <c r="B22" s="4">
        <v>13</v>
      </c>
      <c r="C22" s="3" t="s">
        <v>67</v>
      </c>
      <c r="D22" s="3" t="s">
        <v>69</v>
      </c>
      <c r="E22" s="3" t="s">
        <v>10</v>
      </c>
      <c r="F22" s="5"/>
      <c r="H22" s="3" t="s">
        <v>10</v>
      </c>
      <c r="I22" s="6">
        <v>10</v>
      </c>
      <c r="J22" t="b">
        <f t="shared" si="0"/>
        <v>1</v>
      </c>
      <c r="K22" s="7" t="s">
        <v>68</v>
      </c>
      <c r="L22" s="7" t="s">
        <v>69</v>
      </c>
      <c r="M22" s="7" t="s">
        <v>67</v>
      </c>
      <c r="N22" s="7" t="s">
        <v>10</v>
      </c>
      <c r="O22" s="6">
        <v>13</v>
      </c>
      <c r="P22" s="7" t="s">
        <v>1964</v>
      </c>
      <c r="Q22" s="7" t="s">
        <v>1942</v>
      </c>
      <c r="R22" s="8"/>
      <c r="S22" s="7" t="s">
        <v>1943</v>
      </c>
      <c r="T22" s="7" t="s">
        <v>10</v>
      </c>
      <c r="U22" s="7" t="s">
        <v>68</v>
      </c>
      <c r="V22" s="8"/>
      <c r="W22" s="8"/>
      <c r="X22" s="6" t="b">
        <v>0</v>
      </c>
      <c r="Y22" s="7" t="s">
        <v>67</v>
      </c>
      <c r="Z22" s="7" t="s">
        <v>1944</v>
      </c>
      <c r="AA22" s="6" t="b">
        <v>0</v>
      </c>
      <c r="AB22" s="8"/>
      <c r="AC22" s="8"/>
      <c r="AD22" s="8"/>
      <c r="AE22" s="8"/>
      <c r="AF22" s="7" t="s">
        <v>10</v>
      </c>
      <c r="AG22" s="7" t="s">
        <v>67</v>
      </c>
      <c r="AH22" s="6">
        <v>10</v>
      </c>
    </row>
    <row r="23" spans="1:34" ht="15">
      <c r="A23" s="3" t="s">
        <v>71</v>
      </c>
      <c r="B23" s="4">
        <v>13</v>
      </c>
      <c r="C23" s="3" t="s">
        <v>70</v>
      </c>
      <c r="D23" s="3" t="s">
        <v>72</v>
      </c>
      <c r="E23" s="3" t="s">
        <v>10</v>
      </c>
      <c r="F23" s="5"/>
      <c r="H23" s="3" t="s">
        <v>10</v>
      </c>
      <c r="I23" s="6">
        <v>10</v>
      </c>
      <c r="J23" t="b">
        <f t="shared" si="0"/>
        <v>1</v>
      </c>
      <c r="K23" s="7" t="s">
        <v>71</v>
      </c>
      <c r="L23" s="7" t="s">
        <v>72</v>
      </c>
      <c r="M23" s="7" t="s">
        <v>70</v>
      </c>
      <c r="N23" s="7" t="s">
        <v>10</v>
      </c>
      <c r="O23" s="6">
        <v>13</v>
      </c>
      <c r="P23" s="7" t="s">
        <v>1965</v>
      </c>
      <c r="Q23" s="7" t="s">
        <v>1942</v>
      </c>
      <c r="R23" s="8"/>
      <c r="S23" s="7" t="s">
        <v>1943</v>
      </c>
      <c r="T23" s="7" t="s">
        <v>10</v>
      </c>
      <c r="U23" s="7" t="s">
        <v>71</v>
      </c>
      <c r="V23" s="8"/>
      <c r="W23" s="8"/>
      <c r="X23" s="6" t="b">
        <v>0</v>
      </c>
      <c r="Y23" s="7" t="s">
        <v>70</v>
      </c>
      <c r="Z23" s="7" t="s">
        <v>1944</v>
      </c>
      <c r="AA23" s="6" t="b">
        <v>0</v>
      </c>
      <c r="AB23" s="8"/>
      <c r="AC23" s="8"/>
      <c r="AD23" s="8"/>
      <c r="AE23" s="8"/>
      <c r="AF23" s="7" t="s">
        <v>10</v>
      </c>
      <c r="AG23" s="7" t="s">
        <v>70</v>
      </c>
      <c r="AH23" s="6">
        <v>10</v>
      </c>
    </row>
    <row r="24" spans="1:34" ht="15">
      <c r="A24" s="3" t="s">
        <v>74</v>
      </c>
      <c r="B24" s="4">
        <v>13</v>
      </c>
      <c r="C24" s="3" t="s">
        <v>73</v>
      </c>
      <c r="D24" s="3" t="s">
        <v>75</v>
      </c>
      <c r="E24" s="3" t="s">
        <v>10</v>
      </c>
      <c r="F24" s="5"/>
      <c r="H24" s="3" t="s">
        <v>10</v>
      </c>
      <c r="I24" s="6">
        <v>10</v>
      </c>
      <c r="J24" t="b">
        <f t="shared" si="0"/>
        <v>1</v>
      </c>
      <c r="K24" s="7" t="s">
        <v>74</v>
      </c>
      <c r="L24" s="7" t="s">
        <v>75</v>
      </c>
      <c r="M24" s="7" t="s">
        <v>73</v>
      </c>
      <c r="N24" s="7" t="s">
        <v>10</v>
      </c>
      <c r="O24" s="6">
        <v>13</v>
      </c>
      <c r="P24" s="7" t="s">
        <v>1966</v>
      </c>
      <c r="Q24" s="7" t="s">
        <v>1942</v>
      </c>
      <c r="R24" s="8"/>
      <c r="S24" s="7" t="s">
        <v>1943</v>
      </c>
      <c r="T24" s="7" t="s">
        <v>10</v>
      </c>
      <c r="U24" s="7" t="s">
        <v>74</v>
      </c>
      <c r="V24" s="8"/>
      <c r="W24" s="8"/>
      <c r="X24" s="6" t="b">
        <v>0</v>
      </c>
      <c r="Y24" s="7" t="s">
        <v>73</v>
      </c>
      <c r="Z24" s="7" t="s">
        <v>1944</v>
      </c>
      <c r="AA24" s="6" t="b">
        <v>0</v>
      </c>
      <c r="AB24" s="8"/>
      <c r="AC24" s="8"/>
      <c r="AD24" s="8"/>
      <c r="AE24" s="8"/>
      <c r="AF24" s="7" t="s">
        <v>10</v>
      </c>
      <c r="AG24" s="7" t="s">
        <v>73</v>
      </c>
      <c r="AH24" s="6">
        <v>10</v>
      </c>
    </row>
    <row r="25" spans="1:34" ht="15">
      <c r="A25" s="3" t="s">
        <v>77</v>
      </c>
      <c r="B25" s="4">
        <v>14</v>
      </c>
      <c r="C25" s="3" t="s">
        <v>76</v>
      </c>
      <c r="D25" s="3" t="s">
        <v>78</v>
      </c>
      <c r="E25" s="3" t="s">
        <v>10</v>
      </c>
      <c r="F25" s="5"/>
      <c r="H25" s="3" t="s">
        <v>10</v>
      </c>
      <c r="I25" s="6">
        <v>9</v>
      </c>
      <c r="J25" t="b">
        <f t="shared" si="0"/>
        <v>1</v>
      </c>
      <c r="K25" s="7" t="s">
        <v>77</v>
      </c>
      <c r="L25" s="7" t="s">
        <v>78</v>
      </c>
      <c r="M25" s="7" t="s">
        <v>76</v>
      </c>
      <c r="N25" s="7" t="s">
        <v>10</v>
      </c>
      <c r="O25" s="6">
        <v>14</v>
      </c>
      <c r="P25" s="7" t="s">
        <v>1967</v>
      </c>
      <c r="Q25" s="7" t="s">
        <v>1942</v>
      </c>
      <c r="R25" s="8"/>
      <c r="S25" s="7" t="s">
        <v>1943</v>
      </c>
      <c r="T25" s="7" t="s">
        <v>10</v>
      </c>
      <c r="U25" s="7" t="s">
        <v>77</v>
      </c>
      <c r="V25" s="8"/>
      <c r="W25" s="8"/>
      <c r="X25" s="6" t="b">
        <v>0</v>
      </c>
      <c r="Y25" s="7" t="s">
        <v>76</v>
      </c>
      <c r="Z25" s="7" t="s">
        <v>1944</v>
      </c>
      <c r="AA25" s="6" t="b">
        <v>0</v>
      </c>
      <c r="AB25" s="8"/>
      <c r="AC25" s="8"/>
      <c r="AD25" s="8"/>
      <c r="AE25" s="8"/>
      <c r="AF25" s="7" t="s">
        <v>10</v>
      </c>
      <c r="AG25" s="7" t="s">
        <v>76</v>
      </c>
      <c r="AH25" s="6">
        <v>9</v>
      </c>
    </row>
    <row r="26" spans="1:34" ht="15">
      <c r="A26" s="3" t="s">
        <v>80</v>
      </c>
      <c r="B26" s="4">
        <v>13</v>
      </c>
      <c r="C26" s="3" t="s">
        <v>79</v>
      </c>
      <c r="D26" s="3" t="s">
        <v>81</v>
      </c>
      <c r="E26" s="3" t="s">
        <v>10</v>
      </c>
      <c r="F26" s="5"/>
      <c r="H26" s="3" t="s">
        <v>10</v>
      </c>
      <c r="I26" s="6">
        <v>10</v>
      </c>
      <c r="J26" t="b">
        <f t="shared" si="0"/>
        <v>1</v>
      </c>
      <c r="K26" s="7" t="s">
        <v>80</v>
      </c>
      <c r="L26" s="7" t="s">
        <v>81</v>
      </c>
      <c r="M26" s="7" t="s">
        <v>79</v>
      </c>
      <c r="N26" s="7" t="s">
        <v>10</v>
      </c>
      <c r="O26" s="6">
        <v>13</v>
      </c>
      <c r="P26" s="7" t="s">
        <v>1968</v>
      </c>
      <c r="Q26" s="7" t="s">
        <v>1942</v>
      </c>
      <c r="R26" s="8"/>
      <c r="S26" s="7" t="s">
        <v>1943</v>
      </c>
      <c r="T26" s="7" t="s">
        <v>10</v>
      </c>
      <c r="U26" s="7" t="s">
        <v>80</v>
      </c>
      <c r="V26" s="8"/>
      <c r="W26" s="8"/>
      <c r="X26" s="6" t="b">
        <v>0</v>
      </c>
      <c r="Y26" s="7" t="s">
        <v>79</v>
      </c>
      <c r="Z26" s="7" t="s">
        <v>1944</v>
      </c>
      <c r="AA26" s="6" t="b">
        <v>0</v>
      </c>
      <c r="AB26" s="8"/>
      <c r="AC26" s="8"/>
      <c r="AD26" s="8"/>
      <c r="AE26" s="8"/>
      <c r="AF26" s="7" t="s">
        <v>10</v>
      </c>
      <c r="AG26" s="7" t="s">
        <v>79</v>
      </c>
      <c r="AH26" s="6">
        <v>10</v>
      </c>
    </row>
    <row r="27" spans="1:34" ht="15">
      <c r="A27" s="3" t="s">
        <v>83</v>
      </c>
      <c r="B27" s="4">
        <v>10</v>
      </c>
      <c r="C27" s="3" t="s">
        <v>82</v>
      </c>
      <c r="D27" s="3" t="s">
        <v>84</v>
      </c>
      <c r="E27" s="3" t="s">
        <v>10</v>
      </c>
      <c r="F27" s="5"/>
      <c r="H27" s="3" t="s">
        <v>10</v>
      </c>
      <c r="I27" s="6">
        <v>8</v>
      </c>
      <c r="J27" t="b">
        <f t="shared" si="0"/>
        <v>1</v>
      </c>
      <c r="K27" s="7" t="s">
        <v>83</v>
      </c>
      <c r="L27" s="7" t="s">
        <v>84</v>
      </c>
      <c r="M27" s="7" t="s">
        <v>82</v>
      </c>
      <c r="N27" s="7" t="s">
        <v>10</v>
      </c>
      <c r="O27" s="6">
        <v>10</v>
      </c>
      <c r="P27" s="7" t="s">
        <v>1969</v>
      </c>
      <c r="Q27" s="7" t="s">
        <v>1942</v>
      </c>
      <c r="R27" s="8"/>
      <c r="S27" s="7" t="s">
        <v>1943</v>
      </c>
      <c r="T27" s="7" t="s">
        <v>10</v>
      </c>
      <c r="U27" s="7" t="s">
        <v>83</v>
      </c>
      <c r="V27" s="8"/>
      <c r="W27" s="8"/>
      <c r="X27" s="6" t="b">
        <v>0</v>
      </c>
      <c r="Y27" s="7" t="s">
        <v>82</v>
      </c>
      <c r="Z27" s="7" t="s">
        <v>1944</v>
      </c>
      <c r="AA27" s="6" t="b">
        <v>0</v>
      </c>
      <c r="AB27" s="8"/>
      <c r="AC27" s="8"/>
      <c r="AD27" s="8"/>
      <c r="AE27" s="8"/>
      <c r="AF27" s="7" t="s">
        <v>10</v>
      </c>
      <c r="AG27" s="7" t="s">
        <v>82</v>
      </c>
      <c r="AH27" s="6">
        <v>8</v>
      </c>
    </row>
    <row r="28" spans="1:34" ht="15">
      <c r="A28" s="3" t="s">
        <v>86</v>
      </c>
      <c r="B28" s="4">
        <v>12</v>
      </c>
      <c r="C28" s="3" t="s">
        <v>85</v>
      </c>
      <c r="D28" s="3" t="s">
        <v>87</v>
      </c>
      <c r="E28" s="3" t="s">
        <v>10</v>
      </c>
      <c r="F28" s="5"/>
      <c r="H28" s="3" t="s">
        <v>10</v>
      </c>
      <c r="I28" s="6">
        <v>7</v>
      </c>
      <c r="J28" t="b">
        <f t="shared" si="0"/>
        <v>1</v>
      </c>
      <c r="K28" s="7" t="s">
        <v>86</v>
      </c>
      <c r="L28" s="7" t="s">
        <v>87</v>
      </c>
      <c r="M28" s="7" t="s">
        <v>85</v>
      </c>
      <c r="N28" s="7" t="s">
        <v>10</v>
      </c>
      <c r="O28" s="6">
        <v>12</v>
      </c>
      <c r="P28" s="7" t="s">
        <v>1970</v>
      </c>
      <c r="Q28" s="7" t="s">
        <v>1942</v>
      </c>
      <c r="R28" s="8"/>
      <c r="S28" s="7" t="s">
        <v>1943</v>
      </c>
      <c r="T28" s="7" t="s">
        <v>10</v>
      </c>
      <c r="U28" s="7" t="s">
        <v>86</v>
      </c>
      <c r="V28" s="8"/>
      <c r="W28" s="8"/>
      <c r="X28" s="6" t="b">
        <v>0</v>
      </c>
      <c r="Y28" s="7" t="s">
        <v>85</v>
      </c>
      <c r="Z28" s="7" t="s">
        <v>1944</v>
      </c>
      <c r="AA28" s="6" t="b">
        <v>0</v>
      </c>
      <c r="AB28" s="8"/>
      <c r="AC28" s="8"/>
      <c r="AD28" s="8"/>
      <c r="AE28" s="8"/>
      <c r="AF28" s="7" t="s">
        <v>10</v>
      </c>
      <c r="AG28" s="7" t="s">
        <v>85</v>
      </c>
      <c r="AH28" s="6">
        <v>7</v>
      </c>
    </row>
    <row r="29" spans="1:34" ht="15">
      <c r="A29" s="3" t="s">
        <v>89</v>
      </c>
      <c r="B29" s="4">
        <v>10</v>
      </c>
      <c r="C29" s="3" t="s">
        <v>88</v>
      </c>
      <c r="D29" s="3" t="s">
        <v>90</v>
      </c>
      <c r="E29" s="3" t="s">
        <v>10</v>
      </c>
      <c r="F29" s="5"/>
      <c r="H29" s="3" t="s">
        <v>10</v>
      </c>
      <c r="I29" s="6">
        <v>8</v>
      </c>
      <c r="J29" t="b">
        <f t="shared" si="0"/>
        <v>1</v>
      </c>
      <c r="K29" s="7" t="s">
        <v>89</v>
      </c>
      <c r="L29" s="7" t="s">
        <v>90</v>
      </c>
      <c r="M29" s="7" t="s">
        <v>88</v>
      </c>
      <c r="N29" s="7" t="s">
        <v>10</v>
      </c>
      <c r="O29" s="6">
        <v>10</v>
      </c>
      <c r="P29" s="7" t="s">
        <v>1971</v>
      </c>
      <c r="Q29" s="7" t="s">
        <v>1942</v>
      </c>
      <c r="R29" s="8"/>
      <c r="S29" s="7" t="s">
        <v>1943</v>
      </c>
      <c r="T29" s="7" t="s">
        <v>10</v>
      </c>
      <c r="U29" s="7" t="s">
        <v>89</v>
      </c>
      <c r="V29" s="8"/>
      <c r="W29" s="8"/>
      <c r="X29" s="6" t="b">
        <v>0</v>
      </c>
      <c r="Y29" s="7" t="s">
        <v>88</v>
      </c>
      <c r="Z29" s="7" t="s">
        <v>1944</v>
      </c>
      <c r="AA29" s="6" t="b">
        <v>0</v>
      </c>
      <c r="AB29" s="8"/>
      <c r="AC29" s="8"/>
      <c r="AD29" s="8"/>
      <c r="AE29" s="8"/>
      <c r="AF29" s="7" t="s">
        <v>10</v>
      </c>
      <c r="AG29" s="7" t="s">
        <v>88</v>
      </c>
      <c r="AH29" s="6">
        <v>8</v>
      </c>
    </row>
    <row r="30" spans="1:34" ht="15">
      <c r="A30" s="3" t="s">
        <v>92</v>
      </c>
      <c r="B30" s="4">
        <v>10</v>
      </c>
      <c r="C30" s="3" t="s">
        <v>91</v>
      </c>
      <c r="D30" s="3" t="s">
        <v>93</v>
      </c>
      <c r="E30" s="3" t="s">
        <v>10</v>
      </c>
      <c r="F30" s="5"/>
      <c r="H30" s="3" t="s">
        <v>10</v>
      </c>
      <c r="I30" s="6">
        <v>8</v>
      </c>
      <c r="J30" t="b">
        <f t="shared" si="0"/>
        <v>1</v>
      </c>
      <c r="K30" s="7" t="s">
        <v>92</v>
      </c>
      <c r="L30" s="7" t="s">
        <v>93</v>
      </c>
      <c r="M30" s="7" t="s">
        <v>91</v>
      </c>
      <c r="N30" s="7" t="s">
        <v>10</v>
      </c>
      <c r="O30" s="6">
        <v>10</v>
      </c>
      <c r="P30" s="7" t="s">
        <v>1972</v>
      </c>
      <c r="Q30" s="7" t="s">
        <v>1942</v>
      </c>
      <c r="R30" s="8"/>
      <c r="S30" s="7" t="s">
        <v>1943</v>
      </c>
      <c r="T30" s="7" t="s">
        <v>10</v>
      </c>
      <c r="U30" s="7" t="s">
        <v>92</v>
      </c>
      <c r="V30" s="8"/>
      <c r="W30" s="8"/>
      <c r="X30" s="6" t="b">
        <v>0</v>
      </c>
      <c r="Y30" s="7" t="s">
        <v>91</v>
      </c>
      <c r="Z30" s="7" t="s">
        <v>1944</v>
      </c>
      <c r="AA30" s="6" t="b">
        <v>0</v>
      </c>
      <c r="AB30" s="8"/>
      <c r="AC30" s="8"/>
      <c r="AD30" s="8"/>
      <c r="AE30" s="8"/>
      <c r="AF30" s="7" t="s">
        <v>10</v>
      </c>
      <c r="AG30" s="7" t="s">
        <v>91</v>
      </c>
      <c r="AH30" s="6">
        <v>8</v>
      </c>
    </row>
    <row r="31" spans="1:34" ht="15">
      <c r="A31" s="3" t="s">
        <v>95</v>
      </c>
      <c r="B31" s="4">
        <v>10</v>
      </c>
      <c r="C31" s="3" t="s">
        <v>94</v>
      </c>
      <c r="D31" s="3" t="s">
        <v>96</v>
      </c>
      <c r="E31" s="3" t="s">
        <v>10</v>
      </c>
      <c r="F31" s="5"/>
      <c r="H31" s="3" t="s">
        <v>10</v>
      </c>
      <c r="I31" s="6">
        <v>8</v>
      </c>
      <c r="J31" t="b">
        <f t="shared" si="0"/>
        <v>1</v>
      </c>
      <c r="K31" s="7" t="s">
        <v>95</v>
      </c>
      <c r="L31" s="7" t="s">
        <v>96</v>
      </c>
      <c r="M31" s="7" t="s">
        <v>94</v>
      </c>
      <c r="N31" s="7" t="s">
        <v>10</v>
      </c>
      <c r="O31" s="6">
        <v>10</v>
      </c>
      <c r="P31" s="7" t="s">
        <v>1973</v>
      </c>
      <c r="Q31" s="7" t="s">
        <v>1942</v>
      </c>
      <c r="R31" s="8"/>
      <c r="S31" s="7" t="s">
        <v>1943</v>
      </c>
      <c r="T31" s="7" t="s">
        <v>10</v>
      </c>
      <c r="U31" s="7" t="s">
        <v>95</v>
      </c>
      <c r="V31" s="8"/>
      <c r="W31" s="8"/>
      <c r="X31" s="6" t="b">
        <v>0</v>
      </c>
      <c r="Y31" s="7" t="s">
        <v>94</v>
      </c>
      <c r="Z31" s="7" t="s">
        <v>1944</v>
      </c>
      <c r="AA31" s="6" t="b">
        <v>0</v>
      </c>
      <c r="AB31" s="8"/>
      <c r="AC31" s="8"/>
      <c r="AD31" s="8"/>
      <c r="AE31" s="8"/>
      <c r="AF31" s="7" t="s">
        <v>10</v>
      </c>
      <c r="AG31" s="7" t="s">
        <v>94</v>
      </c>
      <c r="AH31" s="6">
        <v>8</v>
      </c>
    </row>
    <row r="32" spans="1:34" ht="15">
      <c r="A32" s="3" t="s">
        <v>98</v>
      </c>
      <c r="B32" s="4">
        <v>12</v>
      </c>
      <c r="C32" s="3" t="s">
        <v>97</v>
      </c>
      <c r="D32" s="3" t="s">
        <v>99</v>
      </c>
      <c r="E32" s="3" t="s">
        <v>10</v>
      </c>
      <c r="F32" s="5"/>
      <c r="H32" s="3" t="s">
        <v>10</v>
      </c>
      <c r="I32" s="6">
        <v>7</v>
      </c>
      <c r="J32" t="b">
        <f t="shared" si="0"/>
        <v>1</v>
      </c>
      <c r="K32" s="7" t="s">
        <v>98</v>
      </c>
      <c r="L32" s="7" t="s">
        <v>99</v>
      </c>
      <c r="M32" s="7" t="s">
        <v>97</v>
      </c>
      <c r="N32" s="7" t="s">
        <v>10</v>
      </c>
      <c r="O32" s="6">
        <v>12</v>
      </c>
      <c r="P32" s="7" t="s">
        <v>1974</v>
      </c>
      <c r="Q32" s="7" t="s">
        <v>1942</v>
      </c>
      <c r="R32" s="8"/>
      <c r="S32" s="7" t="s">
        <v>1943</v>
      </c>
      <c r="T32" s="7" t="s">
        <v>10</v>
      </c>
      <c r="U32" s="7" t="s">
        <v>98</v>
      </c>
      <c r="V32" s="8"/>
      <c r="W32" s="8"/>
      <c r="X32" s="6" t="b">
        <v>0</v>
      </c>
      <c r="Y32" s="7" t="s">
        <v>97</v>
      </c>
      <c r="Z32" s="7" t="s">
        <v>1944</v>
      </c>
      <c r="AA32" s="6" t="b">
        <v>0</v>
      </c>
      <c r="AB32" s="8"/>
      <c r="AC32" s="8"/>
      <c r="AD32" s="8"/>
      <c r="AE32" s="8"/>
      <c r="AF32" s="7" t="s">
        <v>10</v>
      </c>
      <c r="AG32" s="7" t="s">
        <v>97</v>
      </c>
      <c r="AH32" s="6">
        <v>7</v>
      </c>
    </row>
    <row r="33" spans="1:34" ht="15">
      <c r="A33" s="3" t="s">
        <v>101</v>
      </c>
      <c r="B33" s="4">
        <v>12</v>
      </c>
      <c r="C33" s="3" t="s">
        <v>100</v>
      </c>
      <c r="D33" s="3" t="s">
        <v>102</v>
      </c>
      <c r="E33" s="3" t="s">
        <v>10</v>
      </c>
      <c r="F33" s="5"/>
      <c r="H33" s="3" t="s">
        <v>10</v>
      </c>
      <c r="I33" s="6">
        <v>7</v>
      </c>
      <c r="J33" t="b">
        <f t="shared" si="0"/>
        <v>1</v>
      </c>
      <c r="K33" s="7" t="s">
        <v>101</v>
      </c>
      <c r="L33" s="7" t="s">
        <v>102</v>
      </c>
      <c r="M33" s="7" t="s">
        <v>100</v>
      </c>
      <c r="N33" s="7" t="s">
        <v>10</v>
      </c>
      <c r="O33" s="6">
        <v>12</v>
      </c>
      <c r="P33" s="7" t="s">
        <v>1975</v>
      </c>
      <c r="Q33" s="7" t="s">
        <v>1942</v>
      </c>
      <c r="R33" s="8"/>
      <c r="S33" s="7" t="s">
        <v>1943</v>
      </c>
      <c r="T33" s="7" t="s">
        <v>10</v>
      </c>
      <c r="U33" s="7" t="s">
        <v>101</v>
      </c>
      <c r="V33" s="8"/>
      <c r="W33" s="8"/>
      <c r="X33" s="6" t="b">
        <v>0</v>
      </c>
      <c r="Y33" s="7" t="s">
        <v>100</v>
      </c>
      <c r="Z33" s="7" t="s">
        <v>1944</v>
      </c>
      <c r="AA33" s="6" t="b">
        <v>0</v>
      </c>
      <c r="AB33" s="8"/>
      <c r="AC33" s="8"/>
      <c r="AD33" s="8"/>
      <c r="AE33" s="8"/>
      <c r="AF33" s="7" t="s">
        <v>10</v>
      </c>
      <c r="AG33" s="7" t="s">
        <v>100</v>
      </c>
      <c r="AH33" s="6">
        <v>7</v>
      </c>
    </row>
    <row r="34" spans="1:34" ht="15">
      <c r="A34" s="3" t="s">
        <v>104</v>
      </c>
      <c r="B34" s="4">
        <v>12</v>
      </c>
      <c r="C34" s="3" t="s">
        <v>103</v>
      </c>
      <c r="D34" s="3" t="s">
        <v>105</v>
      </c>
      <c r="E34" s="3" t="s">
        <v>10</v>
      </c>
      <c r="F34" s="5"/>
      <c r="H34" s="3" t="s">
        <v>10</v>
      </c>
      <c r="I34" s="6">
        <v>7</v>
      </c>
      <c r="J34" t="b">
        <f t="shared" si="0"/>
        <v>1</v>
      </c>
      <c r="K34" s="7" t="s">
        <v>104</v>
      </c>
      <c r="L34" s="7" t="s">
        <v>105</v>
      </c>
      <c r="M34" s="7" t="s">
        <v>103</v>
      </c>
      <c r="N34" s="7" t="s">
        <v>10</v>
      </c>
      <c r="O34" s="6">
        <v>12</v>
      </c>
      <c r="P34" s="7" t="s">
        <v>1976</v>
      </c>
      <c r="Q34" s="7" t="s">
        <v>1942</v>
      </c>
      <c r="R34" s="8"/>
      <c r="S34" s="7" t="s">
        <v>1943</v>
      </c>
      <c r="T34" s="7" t="s">
        <v>10</v>
      </c>
      <c r="U34" s="7" t="s">
        <v>104</v>
      </c>
      <c r="V34" s="8"/>
      <c r="W34" s="8"/>
      <c r="X34" s="6" t="b">
        <v>0</v>
      </c>
      <c r="Y34" s="7" t="s">
        <v>103</v>
      </c>
      <c r="Z34" s="7" t="s">
        <v>1944</v>
      </c>
      <c r="AA34" s="6" t="b">
        <v>0</v>
      </c>
      <c r="AB34" s="8"/>
      <c r="AC34" s="8"/>
      <c r="AD34" s="8"/>
      <c r="AE34" s="8"/>
      <c r="AF34" s="7" t="s">
        <v>10</v>
      </c>
      <c r="AG34" s="7" t="s">
        <v>103</v>
      </c>
      <c r="AH34" s="6">
        <v>7</v>
      </c>
    </row>
    <row r="35" spans="1:34" ht="15">
      <c r="A35" s="3" t="s">
        <v>107</v>
      </c>
      <c r="B35" s="4">
        <v>11</v>
      </c>
      <c r="C35" s="3" t="s">
        <v>106</v>
      </c>
      <c r="D35" s="3" t="s">
        <v>108</v>
      </c>
      <c r="E35" s="3" t="s">
        <v>10</v>
      </c>
      <c r="F35" s="5"/>
      <c r="H35" s="3" t="s">
        <v>10</v>
      </c>
      <c r="I35" s="6">
        <v>8</v>
      </c>
      <c r="J35" t="b">
        <f t="shared" si="0"/>
        <v>1</v>
      </c>
      <c r="K35" s="7" t="s">
        <v>107</v>
      </c>
      <c r="L35" s="7" t="s">
        <v>108</v>
      </c>
      <c r="M35" s="7" t="s">
        <v>106</v>
      </c>
      <c r="N35" s="7" t="s">
        <v>10</v>
      </c>
      <c r="O35" s="6">
        <v>11</v>
      </c>
      <c r="P35" s="7" t="s">
        <v>1977</v>
      </c>
      <c r="Q35" s="7" t="s">
        <v>1942</v>
      </c>
      <c r="R35" s="8"/>
      <c r="S35" s="7" t="s">
        <v>1943</v>
      </c>
      <c r="T35" s="7" t="s">
        <v>10</v>
      </c>
      <c r="U35" s="7" t="s">
        <v>107</v>
      </c>
      <c r="V35" s="8"/>
      <c r="W35" s="8"/>
      <c r="X35" s="6" t="b">
        <v>0</v>
      </c>
      <c r="Y35" s="7" t="s">
        <v>106</v>
      </c>
      <c r="Z35" s="7" t="s">
        <v>1944</v>
      </c>
      <c r="AA35" s="6" t="b">
        <v>0</v>
      </c>
      <c r="AB35" s="8"/>
      <c r="AC35" s="8"/>
      <c r="AD35" s="8"/>
      <c r="AE35" s="8"/>
      <c r="AF35" s="7" t="s">
        <v>10</v>
      </c>
      <c r="AG35" s="7" t="s">
        <v>106</v>
      </c>
      <c r="AH35" s="6">
        <v>8</v>
      </c>
    </row>
    <row r="36" spans="1:34" ht="15">
      <c r="A36" s="3" t="s">
        <v>110</v>
      </c>
      <c r="B36" s="4">
        <v>11</v>
      </c>
      <c r="C36" s="3" t="s">
        <v>109</v>
      </c>
      <c r="D36" s="3" t="s">
        <v>111</v>
      </c>
      <c r="E36" s="3" t="s">
        <v>10</v>
      </c>
      <c r="F36" s="5"/>
      <c r="H36" s="3" t="s">
        <v>10</v>
      </c>
      <c r="I36" s="6">
        <v>8</v>
      </c>
      <c r="J36" t="b">
        <f t="shared" si="0"/>
        <v>1</v>
      </c>
      <c r="K36" s="7" t="s">
        <v>110</v>
      </c>
      <c r="L36" s="7" t="s">
        <v>111</v>
      </c>
      <c r="M36" s="7" t="s">
        <v>109</v>
      </c>
      <c r="N36" s="7" t="s">
        <v>10</v>
      </c>
      <c r="O36" s="6">
        <v>11</v>
      </c>
      <c r="P36" s="7" t="s">
        <v>1978</v>
      </c>
      <c r="Q36" s="7" t="s">
        <v>1942</v>
      </c>
      <c r="R36" s="8"/>
      <c r="S36" s="7" t="s">
        <v>1943</v>
      </c>
      <c r="T36" s="7" t="s">
        <v>10</v>
      </c>
      <c r="U36" s="7" t="s">
        <v>110</v>
      </c>
      <c r="V36" s="8"/>
      <c r="W36" s="8"/>
      <c r="X36" s="6" t="b">
        <v>0</v>
      </c>
      <c r="Y36" s="7" t="s">
        <v>109</v>
      </c>
      <c r="Z36" s="7" t="s">
        <v>1944</v>
      </c>
      <c r="AA36" s="6" t="b">
        <v>0</v>
      </c>
      <c r="AB36" s="8"/>
      <c r="AC36" s="8"/>
      <c r="AD36" s="8"/>
      <c r="AE36" s="8"/>
      <c r="AF36" s="7" t="s">
        <v>10</v>
      </c>
      <c r="AG36" s="7" t="s">
        <v>109</v>
      </c>
      <c r="AH36" s="6">
        <v>8</v>
      </c>
    </row>
    <row r="37" spans="1:34" ht="15">
      <c r="A37" s="3" t="s">
        <v>113</v>
      </c>
      <c r="B37" s="4">
        <v>11</v>
      </c>
      <c r="C37" s="3" t="s">
        <v>112</v>
      </c>
      <c r="D37" s="3" t="s">
        <v>114</v>
      </c>
      <c r="E37" s="3" t="s">
        <v>10</v>
      </c>
      <c r="F37" s="5"/>
      <c r="H37" s="3" t="s">
        <v>10</v>
      </c>
      <c r="I37" s="6">
        <v>10</v>
      </c>
      <c r="J37" t="b">
        <f t="shared" si="0"/>
        <v>1</v>
      </c>
      <c r="K37" s="7" t="s">
        <v>113</v>
      </c>
      <c r="L37" s="7" t="s">
        <v>114</v>
      </c>
      <c r="M37" s="7" t="s">
        <v>112</v>
      </c>
      <c r="N37" s="7" t="s">
        <v>10</v>
      </c>
      <c r="O37" s="6">
        <v>11</v>
      </c>
      <c r="P37" s="7" t="s">
        <v>1979</v>
      </c>
      <c r="Q37" s="7" t="s">
        <v>1942</v>
      </c>
      <c r="R37" s="8"/>
      <c r="S37" s="7" t="s">
        <v>1943</v>
      </c>
      <c r="T37" s="7" t="s">
        <v>10</v>
      </c>
      <c r="U37" s="7" t="s">
        <v>113</v>
      </c>
      <c r="V37" s="8"/>
      <c r="W37" s="8"/>
      <c r="X37" s="6" t="b">
        <v>0</v>
      </c>
      <c r="Y37" s="7" t="s">
        <v>112</v>
      </c>
      <c r="Z37" s="7" t="s">
        <v>1944</v>
      </c>
      <c r="AA37" s="6" t="b">
        <v>0</v>
      </c>
      <c r="AB37" s="8"/>
      <c r="AC37" s="8"/>
      <c r="AD37" s="8"/>
      <c r="AE37" s="8"/>
      <c r="AF37" s="7" t="s">
        <v>10</v>
      </c>
      <c r="AG37" s="7" t="s">
        <v>112</v>
      </c>
      <c r="AH37" s="6">
        <v>10</v>
      </c>
    </row>
    <row r="38" spans="1:34" ht="15">
      <c r="A38" s="3" t="s">
        <v>116</v>
      </c>
      <c r="B38" s="4">
        <v>15</v>
      </c>
      <c r="C38" s="3" t="s">
        <v>115</v>
      </c>
      <c r="D38" s="3" t="s">
        <v>117</v>
      </c>
      <c r="E38" s="3" t="s">
        <v>10</v>
      </c>
      <c r="F38" s="5"/>
      <c r="H38" s="3" t="s">
        <v>10</v>
      </c>
      <c r="I38" s="6">
        <v>1</v>
      </c>
      <c r="J38" t="b">
        <f t="shared" si="0"/>
        <v>1</v>
      </c>
      <c r="K38" s="7" t="s">
        <v>116</v>
      </c>
      <c r="L38" s="7" t="s">
        <v>117</v>
      </c>
      <c r="M38" s="7" t="s">
        <v>115</v>
      </c>
      <c r="N38" s="7" t="s">
        <v>10</v>
      </c>
      <c r="O38" s="6">
        <v>15</v>
      </c>
      <c r="P38" s="7" t="s">
        <v>1980</v>
      </c>
      <c r="Q38" s="7" t="s">
        <v>1942</v>
      </c>
      <c r="R38" s="8"/>
      <c r="S38" s="7" t="s">
        <v>1943</v>
      </c>
      <c r="T38" s="7" t="s">
        <v>10</v>
      </c>
      <c r="U38" s="7" t="s">
        <v>116</v>
      </c>
      <c r="V38" s="8"/>
      <c r="W38" s="8"/>
      <c r="X38" s="6" t="b">
        <v>0</v>
      </c>
      <c r="Y38" s="7" t="s">
        <v>115</v>
      </c>
      <c r="Z38" s="7" t="s">
        <v>1944</v>
      </c>
      <c r="AA38" s="6" t="b">
        <v>0</v>
      </c>
      <c r="AB38" s="8"/>
      <c r="AC38" s="8"/>
      <c r="AD38" s="8"/>
      <c r="AE38" s="8"/>
      <c r="AF38" s="7" t="s">
        <v>10</v>
      </c>
      <c r="AG38" s="7" t="s">
        <v>115</v>
      </c>
      <c r="AH38" s="6">
        <v>1</v>
      </c>
    </row>
    <row r="39" spans="1:34" ht="15">
      <c r="A39" s="3" t="s">
        <v>119</v>
      </c>
      <c r="B39" s="4">
        <v>15</v>
      </c>
      <c r="C39" s="3" t="s">
        <v>118</v>
      </c>
      <c r="D39" s="3" t="s">
        <v>120</v>
      </c>
      <c r="E39" s="3" t="s">
        <v>10</v>
      </c>
      <c r="F39" s="5"/>
      <c r="H39" s="3" t="s">
        <v>10</v>
      </c>
      <c r="I39" s="6">
        <v>1</v>
      </c>
      <c r="J39" t="b">
        <f t="shared" si="0"/>
        <v>1</v>
      </c>
      <c r="K39" s="7" t="s">
        <v>119</v>
      </c>
      <c r="L39" s="7" t="s">
        <v>120</v>
      </c>
      <c r="M39" s="7" t="s">
        <v>118</v>
      </c>
      <c r="N39" s="7" t="s">
        <v>10</v>
      </c>
      <c r="O39" s="6">
        <v>15</v>
      </c>
      <c r="P39" s="7" t="s">
        <v>1981</v>
      </c>
      <c r="Q39" s="7" t="s">
        <v>1942</v>
      </c>
      <c r="R39" s="8"/>
      <c r="S39" s="7" t="s">
        <v>1943</v>
      </c>
      <c r="T39" s="7" t="s">
        <v>10</v>
      </c>
      <c r="U39" s="7" t="s">
        <v>119</v>
      </c>
      <c r="V39" s="8"/>
      <c r="W39" s="8"/>
      <c r="X39" s="6" t="b">
        <v>0</v>
      </c>
      <c r="Y39" s="7" t="s">
        <v>118</v>
      </c>
      <c r="Z39" s="7" t="s">
        <v>1944</v>
      </c>
      <c r="AA39" s="6" t="b">
        <v>0</v>
      </c>
      <c r="AB39" s="6">
        <v>0</v>
      </c>
      <c r="AC39" s="6">
        <v>0</v>
      </c>
      <c r="AD39" s="6">
        <v>0</v>
      </c>
      <c r="AE39" s="6">
        <v>0</v>
      </c>
      <c r="AF39" s="7" t="s">
        <v>10</v>
      </c>
      <c r="AG39" s="7" t="s">
        <v>118</v>
      </c>
      <c r="AH39" s="6">
        <v>1</v>
      </c>
    </row>
    <row r="40" spans="1:34" ht="15">
      <c r="A40" s="3" t="s">
        <v>122</v>
      </c>
      <c r="B40" s="4">
        <v>15</v>
      </c>
      <c r="C40" s="3" t="s">
        <v>121</v>
      </c>
      <c r="D40" s="3" t="s">
        <v>123</v>
      </c>
      <c r="E40" s="3" t="s">
        <v>10</v>
      </c>
      <c r="F40" s="5"/>
      <c r="H40" s="3" t="s">
        <v>10</v>
      </c>
      <c r="I40" s="6">
        <v>1</v>
      </c>
      <c r="J40" t="b">
        <f t="shared" si="0"/>
        <v>1</v>
      </c>
      <c r="K40" s="7" t="s">
        <v>122</v>
      </c>
      <c r="L40" s="7" t="s">
        <v>123</v>
      </c>
      <c r="M40" s="7" t="s">
        <v>121</v>
      </c>
      <c r="N40" s="7" t="s">
        <v>10</v>
      </c>
      <c r="O40" s="6">
        <v>15</v>
      </c>
      <c r="P40" s="7" t="s">
        <v>1982</v>
      </c>
      <c r="Q40" s="7" t="s">
        <v>1942</v>
      </c>
      <c r="R40" s="8"/>
      <c r="S40" s="7" t="s">
        <v>1943</v>
      </c>
      <c r="T40" s="7" t="s">
        <v>10</v>
      </c>
      <c r="U40" s="7" t="s">
        <v>122</v>
      </c>
      <c r="V40" s="8"/>
      <c r="W40" s="8"/>
      <c r="X40" s="6" t="b">
        <v>0</v>
      </c>
      <c r="Y40" s="7" t="s">
        <v>121</v>
      </c>
      <c r="Z40" s="7" t="s">
        <v>1944</v>
      </c>
      <c r="AA40" s="6" t="b">
        <v>0</v>
      </c>
      <c r="AB40" s="8"/>
      <c r="AC40" s="8"/>
      <c r="AD40" s="8"/>
      <c r="AE40" s="8"/>
      <c r="AF40" s="7" t="s">
        <v>10</v>
      </c>
      <c r="AG40" s="7" t="s">
        <v>121</v>
      </c>
      <c r="AH40" s="6">
        <v>1</v>
      </c>
    </row>
    <row r="41" spans="1:34" ht="15">
      <c r="A41" s="3" t="s">
        <v>125</v>
      </c>
      <c r="B41" s="4">
        <v>17</v>
      </c>
      <c r="C41" s="3" t="s">
        <v>124</v>
      </c>
      <c r="D41" s="3" t="s">
        <v>126</v>
      </c>
      <c r="E41" s="3" t="s">
        <v>10</v>
      </c>
      <c r="F41" s="5"/>
      <c r="H41" s="3" t="s">
        <v>10</v>
      </c>
      <c r="I41" s="6">
        <v>2</v>
      </c>
      <c r="J41" t="b">
        <f t="shared" si="0"/>
        <v>1</v>
      </c>
      <c r="K41" s="7" t="s">
        <v>125</v>
      </c>
      <c r="L41" s="7" t="s">
        <v>126</v>
      </c>
      <c r="M41" s="7" t="s">
        <v>124</v>
      </c>
      <c r="N41" s="7" t="s">
        <v>10</v>
      </c>
      <c r="O41" s="6">
        <v>17</v>
      </c>
      <c r="P41" s="7" t="s">
        <v>1983</v>
      </c>
      <c r="Q41" s="7" t="s">
        <v>1942</v>
      </c>
      <c r="R41" s="8"/>
      <c r="S41" s="7" t="s">
        <v>1943</v>
      </c>
      <c r="T41" s="7" t="s">
        <v>10</v>
      </c>
      <c r="U41" s="7" t="s">
        <v>125</v>
      </c>
      <c r="V41" s="8"/>
      <c r="W41" s="8"/>
      <c r="X41" s="6" t="b">
        <v>0</v>
      </c>
      <c r="Y41" s="7" t="s">
        <v>124</v>
      </c>
      <c r="Z41" s="7" t="s">
        <v>1944</v>
      </c>
      <c r="AA41" s="6" t="b">
        <v>0</v>
      </c>
      <c r="AB41" s="8"/>
      <c r="AC41" s="8"/>
      <c r="AD41" s="8"/>
      <c r="AE41" s="8"/>
      <c r="AF41" s="7" t="s">
        <v>10</v>
      </c>
      <c r="AG41" s="7" t="s">
        <v>124</v>
      </c>
      <c r="AH41" s="6">
        <v>2</v>
      </c>
    </row>
    <row r="42" spans="1:34" ht="15">
      <c r="A42" s="3" t="s">
        <v>128</v>
      </c>
      <c r="B42" s="4">
        <v>16</v>
      </c>
      <c r="C42" s="3" t="s">
        <v>127</v>
      </c>
      <c r="D42" s="3" t="s">
        <v>129</v>
      </c>
      <c r="E42" s="3" t="s">
        <v>10</v>
      </c>
      <c r="F42" s="5"/>
      <c r="H42" s="3" t="s">
        <v>10</v>
      </c>
      <c r="I42" s="6">
        <v>1</v>
      </c>
      <c r="J42" t="b">
        <f t="shared" si="0"/>
        <v>1</v>
      </c>
      <c r="K42" s="7" t="s">
        <v>128</v>
      </c>
      <c r="L42" s="7" t="s">
        <v>129</v>
      </c>
      <c r="M42" s="7" t="s">
        <v>127</v>
      </c>
      <c r="N42" s="7" t="s">
        <v>10</v>
      </c>
      <c r="O42" s="6">
        <v>16</v>
      </c>
      <c r="P42" s="7" t="s">
        <v>1984</v>
      </c>
      <c r="Q42" s="7" t="s">
        <v>1942</v>
      </c>
      <c r="R42" s="8"/>
      <c r="S42" s="7" t="s">
        <v>1943</v>
      </c>
      <c r="T42" s="7" t="s">
        <v>10</v>
      </c>
      <c r="U42" s="7" t="s">
        <v>128</v>
      </c>
      <c r="V42" s="8"/>
      <c r="W42" s="8"/>
      <c r="X42" s="6" t="b">
        <v>0</v>
      </c>
      <c r="Y42" s="7" t="s">
        <v>127</v>
      </c>
      <c r="Z42" s="7" t="s">
        <v>1944</v>
      </c>
      <c r="AA42" s="6" t="b">
        <v>0</v>
      </c>
      <c r="AB42" s="8"/>
      <c r="AC42" s="8"/>
      <c r="AD42" s="8"/>
      <c r="AE42" s="8"/>
      <c r="AF42" s="7" t="s">
        <v>10</v>
      </c>
      <c r="AG42" s="7" t="s">
        <v>127</v>
      </c>
      <c r="AH42" s="6">
        <v>1</v>
      </c>
    </row>
    <row r="43" spans="1:34" ht="15">
      <c r="A43" s="3" t="s">
        <v>131</v>
      </c>
      <c r="B43" s="4">
        <v>16</v>
      </c>
      <c r="C43" s="3" t="s">
        <v>130</v>
      </c>
      <c r="D43" s="3" t="s">
        <v>132</v>
      </c>
      <c r="E43" s="3" t="s">
        <v>10</v>
      </c>
      <c r="F43" s="5"/>
      <c r="H43" s="3" t="s">
        <v>10</v>
      </c>
      <c r="I43" s="6">
        <v>1</v>
      </c>
      <c r="J43" t="b">
        <f t="shared" si="0"/>
        <v>1</v>
      </c>
      <c r="K43" s="7" t="s">
        <v>131</v>
      </c>
      <c r="L43" s="7" t="s">
        <v>132</v>
      </c>
      <c r="M43" s="7" t="s">
        <v>130</v>
      </c>
      <c r="N43" s="7" t="s">
        <v>10</v>
      </c>
      <c r="O43" s="6">
        <v>16</v>
      </c>
      <c r="P43" s="7" t="s">
        <v>1985</v>
      </c>
      <c r="Q43" s="7" t="s">
        <v>1942</v>
      </c>
      <c r="R43" s="8"/>
      <c r="S43" s="7" t="s">
        <v>1943</v>
      </c>
      <c r="T43" s="7" t="s">
        <v>10</v>
      </c>
      <c r="U43" s="7" t="s">
        <v>131</v>
      </c>
      <c r="V43" s="8"/>
      <c r="W43" s="8"/>
      <c r="X43" s="6" t="b">
        <v>0</v>
      </c>
      <c r="Y43" s="7" t="s">
        <v>130</v>
      </c>
      <c r="Z43" s="7" t="s">
        <v>1944</v>
      </c>
      <c r="AA43" s="6" t="b">
        <v>0</v>
      </c>
      <c r="AB43" s="8"/>
      <c r="AC43" s="8"/>
      <c r="AD43" s="8"/>
      <c r="AE43" s="8"/>
      <c r="AF43" s="7" t="s">
        <v>10</v>
      </c>
      <c r="AG43" s="7" t="s">
        <v>130</v>
      </c>
      <c r="AH43" s="6">
        <v>1</v>
      </c>
    </row>
    <row r="44" spans="1:34" ht="15">
      <c r="A44" s="3" t="s">
        <v>134</v>
      </c>
      <c r="B44" s="4">
        <v>16</v>
      </c>
      <c r="C44" s="3" t="s">
        <v>133</v>
      </c>
      <c r="D44" s="3" t="s">
        <v>135</v>
      </c>
      <c r="E44" s="3" t="s">
        <v>10</v>
      </c>
      <c r="F44" s="5"/>
      <c r="H44" s="3" t="s">
        <v>10</v>
      </c>
      <c r="I44" s="6">
        <v>1</v>
      </c>
      <c r="J44" t="b">
        <f t="shared" si="0"/>
        <v>1</v>
      </c>
      <c r="K44" s="7" t="s">
        <v>134</v>
      </c>
      <c r="L44" s="7" t="s">
        <v>135</v>
      </c>
      <c r="M44" s="7" t="s">
        <v>133</v>
      </c>
      <c r="N44" s="7" t="s">
        <v>10</v>
      </c>
      <c r="O44" s="6">
        <v>16</v>
      </c>
      <c r="P44" s="7" t="s">
        <v>1986</v>
      </c>
      <c r="Q44" s="7" t="s">
        <v>1942</v>
      </c>
      <c r="R44" s="8"/>
      <c r="S44" s="7" t="s">
        <v>1943</v>
      </c>
      <c r="T44" s="7" t="s">
        <v>10</v>
      </c>
      <c r="U44" s="7" t="s">
        <v>134</v>
      </c>
      <c r="V44" s="8"/>
      <c r="W44" s="8"/>
      <c r="X44" s="6" t="b">
        <v>0</v>
      </c>
      <c r="Y44" s="7" t="s">
        <v>133</v>
      </c>
      <c r="Z44" s="7" t="s">
        <v>1944</v>
      </c>
      <c r="AA44" s="6" t="b">
        <v>0</v>
      </c>
      <c r="AB44" s="8"/>
      <c r="AC44" s="8"/>
      <c r="AD44" s="8"/>
      <c r="AE44" s="8"/>
      <c r="AF44" s="7" t="s">
        <v>10</v>
      </c>
      <c r="AG44" s="7" t="s">
        <v>133</v>
      </c>
      <c r="AH44" s="6">
        <v>1</v>
      </c>
    </row>
    <row r="45" spans="1:34" ht="15">
      <c r="A45" s="3" t="s">
        <v>137</v>
      </c>
      <c r="B45" s="4">
        <v>16</v>
      </c>
      <c r="C45" s="3" t="s">
        <v>136</v>
      </c>
      <c r="D45" s="3" t="s">
        <v>138</v>
      </c>
      <c r="E45" s="3" t="s">
        <v>10</v>
      </c>
      <c r="F45" s="5"/>
      <c r="H45" s="3" t="s">
        <v>10</v>
      </c>
      <c r="I45" s="6">
        <v>1</v>
      </c>
      <c r="J45" t="b">
        <f t="shared" si="0"/>
        <v>1</v>
      </c>
      <c r="K45" s="7" t="s">
        <v>137</v>
      </c>
      <c r="L45" s="7" t="s">
        <v>138</v>
      </c>
      <c r="M45" s="7" t="s">
        <v>136</v>
      </c>
      <c r="N45" s="7" t="s">
        <v>10</v>
      </c>
      <c r="O45" s="6">
        <v>16</v>
      </c>
      <c r="P45" s="7" t="s">
        <v>1987</v>
      </c>
      <c r="Q45" s="7" t="s">
        <v>1942</v>
      </c>
      <c r="R45" s="8"/>
      <c r="S45" s="7" t="s">
        <v>1943</v>
      </c>
      <c r="T45" s="7" t="s">
        <v>10</v>
      </c>
      <c r="U45" s="7" t="s">
        <v>137</v>
      </c>
      <c r="V45" s="8"/>
      <c r="W45" s="8"/>
      <c r="X45" s="6" t="b">
        <v>0</v>
      </c>
      <c r="Y45" s="7" t="s">
        <v>136</v>
      </c>
      <c r="Z45" s="7" t="s">
        <v>1944</v>
      </c>
      <c r="AA45" s="6" t="b">
        <v>0</v>
      </c>
      <c r="AB45" s="8"/>
      <c r="AC45" s="8"/>
      <c r="AD45" s="8"/>
      <c r="AE45" s="8"/>
      <c r="AF45" s="7" t="s">
        <v>10</v>
      </c>
      <c r="AG45" s="7" t="s">
        <v>136</v>
      </c>
      <c r="AH45" s="6">
        <v>1</v>
      </c>
    </row>
    <row r="46" spans="1:34" ht="15">
      <c r="A46" s="3" t="s">
        <v>140</v>
      </c>
      <c r="B46" s="4">
        <v>15</v>
      </c>
      <c r="C46" s="3" t="s">
        <v>139</v>
      </c>
      <c r="D46" s="3" t="s">
        <v>141</v>
      </c>
      <c r="E46" s="3" t="s">
        <v>10</v>
      </c>
      <c r="F46" s="5"/>
      <c r="H46" s="3" t="s">
        <v>10</v>
      </c>
      <c r="I46" s="6">
        <v>1</v>
      </c>
      <c r="J46" t="b">
        <f t="shared" si="0"/>
        <v>1</v>
      </c>
      <c r="K46" s="7" t="s">
        <v>140</v>
      </c>
      <c r="L46" s="7" t="s">
        <v>141</v>
      </c>
      <c r="M46" s="7" t="s">
        <v>139</v>
      </c>
      <c r="N46" s="7" t="s">
        <v>10</v>
      </c>
      <c r="O46" s="6">
        <v>15</v>
      </c>
      <c r="P46" s="7" t="s">
        <v>1988</v>
      </c>
      <c r="Q46" s="7" t="s">
        <v>1942</v>
      </c>
      <c r="R46" s="8"/>
      <c r="S46" s="7" t="s">
        <v>1943</v>
      </c>
      <c r="T46" s="7" t="s">
        <v>10</v>
      </c>
      <c r="U46" s="7" t="s">
        <v>140</v>
      </c>
      <c r="V46" s="8"/>
      <c r="W46" s="8"/>
      <c r="X46" s="6" t="b">
        <v>0</v>
      </c>
      <c r="Y46" s="7" t="s">
        <v>139</v>
      </c>
      <c r="Z46" s="7" t="s">
        <v>1944</v>
      </c>
      <c r="AA46" s="6" t="b">
        <v>0</v>
      </c>
      <c r="AB46" s="8"/>
      <c r="AC46" s="8"/>
      <c r="AD46" s="8"/>
      <c r="AE46" s="8"/>
      <c r="AF46" s="7" t="s">
        <v>10</v>
      </c>
      <c r="AG46" s="7" t="s">
        <v>139</v>
      </c>
      <c r="AH46" s="6">
        <v>1</v>
      </c>
    </row>
    <row r="47" spans="1:34" ht="15">
      <c r="A47" s="3" t="s">
        <v>143</v>
      </c>
      <c r="B47" s="4">
        <v>18</v>
      </c>
      <c r="C47" s="3" t="s">
        <v>142</v>
      </c>
      <c r="D47" s="3" t="s">
        <v>144</v>
      </c>
      <c r="E47" s="3" t="s">
        <v>10</v>
      </c>
      <c r="F47" s="5"/>
      <c r="H47" s="3" t="s">
        <v>10</v>
      </c>
      <c r="I47" s="6">
        <v>3</v>
      </c>
      <c r="J47" t="b">
        <f t="shared" si="0"/>
        <v>1</v>
      </c>
      <c r="K47" s="7" t="s">
        <v>143</v>
      </c>
      <c r="L47" s="7" t="s">
        <v>144</v>
      </c>
      <c r="M47" s="7" t="s">
        <v>142</v>
      </c>
      <c r="N47" s="7" t="s">
        <v>10</v>
      </c>
      <c r="O47" s="6">
        <v>18</v>
      </c>
      <c r="P47" s="7" t="s">
        <v>1989</v>
      </c>
      <c r="Q47" s="7" t="s">
        <v>1942</v>
      </c>
      <c r="R47" s="8"/>
      <c r="S47" s="7" t="s">
        <v>1943</v>
      </c>
      <c r="T47" s="7" t="s">
        <v>10</v>
      </c>
      <c r="U47" s="7" t="s">
        <v>143</v>
      </c>
      <c r="V47" s="8"/>
      <c r="W47" s="8"/>
      <c r="X47" s="6" t="b">
        <v>0</v>
      </c>
      <c r="Y47" s="7" t="s">
        <v>142</v>
      </c>
      <c r="Z47" s="7" t="s">
        <v>1944</v>
      </c>
      <c r="AA47" s="6" t="b">
        <v>0</v>
      </c>
      <c r="AB47" s="8"/>
      <c r="AC47" s="8"/>
      <c r="AD47" s="8"/>
      <c r="AE47" s="8"/>
      <c r="AF47" s="7" t="s">
        <v>10</v>
      </c>
      <c r="AG47" s="7" t="s">
        <v>142</v>
      </c>
      <c r="AH47" s="6">
        <v>3</v>
      </c>
    </row>
    <row r="48" spans="1:34" ht="15">
      <c r="A48" s="3" t="s">
        <v>146</v>
      </c>
      <c r="B48" s="4">
        <v>18</v>
      </c>
      <c r="C48" s="3" t="s">
        <v>145</v>
      </c>
      <c r="D48" s="3" t="s">
        <v>147</v>
      </c>
      <c r="E48" s="3" t="s">
        <v>10</v>
      </c>
      <c r="F48" s="5"/>
      <c r="H48" s="3" t="s">
        <v>10</v>
      </c>
      <c r="I48" s="6">
        <v>3</v>
      </c>
      <c r="J48" t="b">
        <f t="shared" si="0"/>
        <v>1</v>
      </c>
      <c r="K48" s="7" t="s">
        <v>146</v>
      </c>
      <c r="L48" s="7" t="s">
        <v>147</v>
      </c>
      <c r="M48" s="7" t="s">
        <v>145</v>
      </c>
      <c r="N48" s="7" t="s">
        <v>10</v>
      </c>
      <c r="O48" s="6">
        <v>18</v>
      </c>
      <c r="P48" s="7" t="s">
        <v>1990</v>
      </c>
      <c r="Q48" s="7" t="s">
        <v>1942</v>
      </c>
      <c r="R48" s="8"/>
      <c r="S48" s="7" t="s">
        <v>1943</v>
      </c>
      <c r="T48" s="7" t="s">
        <v>10</v>
      </c>
      <c r="U48" s="7" t="s">
        <v>146</v>
      </c>
      <c r="V48" s="8"/>
      <c r="W48" s="8"/>
      <c r="X48" s="6" t="b">
        <v>0</v>
      </c>
      <c r="Y48" s="7" t="s">
        <v>145</v>
      </c>
      <c r="Z48" s="7" t="s">
        <v>1944</v>
      </c>
      <c r="AA48" s="6" t="b">
        <v>0</v>
      </c>
      <c r="AB48" s="8"/>
      <c r="AC48" s="8"/>
      <c r="AD48" s="8"/>
      <c r="AE48" s="8"/>
      <c r="AF48" s="7" t="s">
        <v>10</v>
      </c>
      <c r="AG48" s="7" t="s">
        <v>145</v>
      </c>
      <c r="AH48" s="6">
        <v>3</v>
      </c>
    </row>
    <row r="49" spans="1:34" ht="15">
      <c r="A49" s="3" t="s">
        <v>149</v>
      </c>
      <c r="B49" s="4">
        <v>18</v>
      </c>
      <c r="C49" s="3" t="s">
        <v>148</v>
      </c>
      <c r="D49" s="3" t="s">
        <v>150</v>
      </c>
      <c r="E49" s="3" t="s">
        <v>10</v>
      </c>
      <c r="F49" s="5"/>
      <c r="H49" s="3" t="s">
        <v>10</v>
      </c>
      <c r="I49" s="6">
        <v>3</v>
      </c>
      <c r="J49" t="b">
        <f t="shared" si="0"/>
        <v>1</v>
      </c>
      <c r="K49" s="7" t="s">
        <v>149</v>
      </c>
      <c r="L49" s="7" t="s">
        <v>150</v>
      </c>
      <c r="M49" s="7" t="s">
        <v>148</v>
      </c>
      <c r="N49" s="7" t="s">
        <v>10</v>
      </c>
      <c r="O49" s="6">
        <v>18</v>
      </c>
      <c r="P49" s="7" t="s">
        <v>1991</v>
      </c>
      <c r="Q49" s="7" t="s">
        <v>1942</v>
      </c>
      <c r="R49" s="8"/>
      <c r="S49" s="7" t="s">
        <v>1943</v>
      </c>
      <c r="T49" s="7" t="s">
        <v>10</v>
      </c>
      <c r="U49" s="7" t="s">
        <v>149</v>
      </c>
      <c r="V49" s="8"/>
      <c r="W49" s="8"/>
      <c r="X49" s="6" t="b">
        <v>0</v>
      </c>
      <c r="Y49" s="7" t="s">
        <v>148</v>
      </c>
      <c r="Z49" s="7" t="s">
        <v>1944</v>
      </c>
      <c r="AA49" s="6" t="b">
        <v>0</v>
      </c>
      <c r="AB49" s="8"/>
      <c r="AC49" s="8"/>
      <c r="AD49" s="8"/>
      <c r="AE49" s="8"/>
      <c r="AF49" s="7" t="s">
        <v>10</v>
      </c>
      <c r="AG49" s="7" t="s">
        <v>148</v>
      </c>
      <c r="AH49" s="6">
        <v>3</v>
      </c>
    </row>
    <row r="50" spans="1:34" ht="15">
      <c r="A50" s="3" t="s">
        <v>152</v>
      </c>
      <c r="B50" s="4">
        <v>17</v>
      </c>
      <c r="C50" s="3" t="s">
        <v>151</v>
      </c>
      <c r="D50" s="3" t="s">
        <v>153</v>
      </c>
      <c r="E50" s="3" t="s">
        <v>10</v>
      </c>
      <c r="F50" s="5"/>
      <c r="H50" s="3" t="s">
        <v>10</v>
      </c>
      <c r="I50" s="6">
        <v>2</v>
      </c>
      <c r="J50" t="b">
        <f t="shared" si="0"/>
        <v>1</v>
      </c>
      <c r="K50" s="7" t="s">
        <v>152</v>
      </c>
      <c r="L50" s="7" t="s">
        <v>153</v>
      </c>
      <c r="M50" s="7" t="s">
        <v>151</v>
      </c>
      <c r="N50" s="7" t="s">
        <v>10</v>
      </c>
      <c r="O50" s="6">
        <v>17</v>
      </c>
      <c r="P50" s="7" t="s">
        <v>1992</v>
      </c>
      <c r="Q50" s="7" t="s">
        <v>1942</v>
      </c>
      <c r="R50" s="8"/>
      <c r="S50" s="7" t="s">
        <v>1943</v>
      </c>
      <c r="T50" s="7" t="s">
        <v>10</v>
      </c>
      <c r="U50" s="7" t="s">
        <v>152</v>
      </c>
      <c r="V50" s="8"/>
      <c r="W50" s="8"/>
      <c r="X50" s="6" t="b">
        <v>0</v>
      </c>
      <c r="Y50" s="7" t="s">
        <v>151</v>
      </c>
      <c r="Z50" s="7" t="s">
        <v>1944</v>
      </c>
      <c r="AA50" s="6" t="b">
        <v>0</v>
      </c>
      <c r="AB50" s="8"/>
      <c r="AC50" s="8"/>
      <c r="AD50" s="8"/>
      <c r="AE50" s="8"/>
      <c r="AF50" s="7" t="s">
        <v>10</v>
      </c>
      <c r="AG50" s="7" t="s">
        <v>151</v>
      </c>
      <c r="AH50" s="6">
        <v>2</v>
      </c>
    </row>
    <row r="51" spans="1:34" ht="15">
      <c r="A51" s="3" t="s">
        <v>155</v>
      </c>
      <c r="B51" s="4">
        <v>17</v>
      </c>
      <c r="C51" s="3" t="s">
        <v>154</v>
      </c>
      <c r="D51" s="3" t="s">
        <v>156</v>
      </c>
      <c r="E51" s="3" t="s">
        <v>10</v>
      </c>
      <c r="F51" s="5"/>
      <c r="H51" s="3" t="s">
        <v>10</v>
      </c>
      <c r="I51" s="6">
        <v>2</v>
      </c>
      <c r="J51" t="b">
        <f t="shared" si="0"/>
        <v>1</v>
      </c>
      <c r="K51" s="7" t="s">
        <v>155</v>
      </c>
      <c r="L51" s="7" t="s">
        <v>156</v>
      </c>
      <c r="M51" s="7" t="s">
        <v>154</v>
      </c>
      <c r="N51" s="7" t="s">
        <v>10</v>
      </c>
      <c r="O51" s="6">
        <v>17</v>
      </c>
      <c r="P51" s="7" t="s">
        <v>1993</v>
      </c>
      <c r="Q51" s="7" t="s">
        <v>1942</v>
      </c>
      <c r="R51" s="8"/>
      <c r="S51" s="7" t="s">
        <v>1943</v>
      </c>
      <c r="T51" s="7" t="s">
        <v>10</v>
      </c>
      <c r="U51" s="7" t="s">
        <v>155</v>
      </c>
      <c r="V51" s="8"/>
      <c r="W51" s="8"/>
      <c r="X51" s="6" t="b">
        <v>0</v>
      </c>
      <c r="Y51" s="7" t="s">
        <v>154</v>
      </c>
      <c r="Z51" s="7" t="s">
        <v>1944</v>
      </c>
      <c r="AA51" s="6" t="b">
        <v>0</v>
      </c>
      <c r="AB51" s="8"/>
      <c r="AC51" s="8"/>
      <c r="AD51" s="8"/>
      <c r="AE51" s="8"/>
      <c r="AF51" s="7" t="s">
        <v>10</v>
      </c>
      <c r="AG51" s="7" t="s">
        <v>154</v>
      </c>
      <c r="AH51" s="6">
        <v>2</v>
      </c>
    </row>
    <row r="52" spans="1:34" ht="15">
      <c r="A52" s="3" t="s">
        <v>158</v>
      </c>
      <c r="B52" s="4">
        <v>17</v>
      </c>
      <c r="C52" s="3" t="s">
        <v>157</v>
      </c>
      <c r="D52" s="3" t="s">
        <v>159</v>
      </c>
      <c r="E52" s="3" t="s">
        <v>10</v>
      </c>
      <c r="F52" s="5"/>
      <c r="H52" s="3" t="s">
        <v>10</v>
      </c>
      <c r="I52" s="6">
        <v>2</v>
      </c>
      <c r="J52" t="b">
        <f t="shared" si="0"/>
        <v>1</v>
      </c>
      <c r="K52" s="7" t="s">
        <v>158</v>
      </c>
      <c r="L52" s="7" t="s">
        <v>159</v>
      </c>
      <c r="M52" s="7" t="s">
        <v>157</v>
      </c>
      <c r="N52" s="7" t="s">
        <v>10</v>
      </c>
      <c r="O52" s="6">
        <v>17</v>
      </c>
      <c r="P52" s="7" t="s">
        <v>1994</v>
      </c>
      <c r="Q52" s="7" t="s">
        <v>1942</v>
      </c>
      <c r="R52" s="8"/>
      <c r="S52" s="7" t="s">
        <v>1943</v>
      </c>
      <c r="T52" s="7" t="s">
        <v>10</v>
      </c>
      <c r="U52" s="7" t="s">
        <v>158</v>
      </c>
      <c r="V52" s="8"/>
      <c r="W52" s="8"/>
      <c r="X52" s="6" t="b">
        <v>0</v>
      </c>
      <c r="Y52" s="7" t="s">
        <v>157</v>
      </c>
      <c r="Z52" s="7" t="s">
        <v>1944</v>
      </c>
      <c r="AA52" s="6" t="b">
        <v>0</v>
      </c>
      <c r="AB52" s="8"/>
      <c r="AC52" s="8"/>
      <c r="AD52" s="8"/>
      <c r="AE52" s="8"/>
      <c r="AF52" s="7" t="s">
        <v>10</v>
      </c>
      <c r="AG52" s="7" t="s">
        <v>157</v>
      </c>
      <c r="AH52" s="6">
        <v>2</v>
      </c>
    </row>
    <row r="53" spans="1:34" ht="15">
      <c r="A53" s="3" t="s">
        <v>161</v>
      </c>
      <c r="B53" s="4">
        <v>18</v>
      </c>
      <c r="C53" s="3" t="s">
        <v>160</v>
      </c>
      <c r="D53" s="3" t="s">
        <v>162</v>
      </c>
      <c r="E53" s="3" t="s">
        <v>10</v>
      </c>
      <c r="F53" s="5"/>
      <c r="H53" s="3" t="s">
        <v>10</v>
      </c>
      <c r="I53" s="6">
        <v>3</v>
      </c>
      <c r="J53" t="b">
        <f t="shared" si="0"/>
        <v>1</v>
      </c>
      <c r="K53" s="7" t="s">
        <v>161</v>
      </c>
      <c r="L53" s="7" t="s">
        <v>162</v>
      </c>
      <c r="M53" s="7" t="s">
        <v>160</v>
      </c>
      <c r="N53" s="7" t="s">
        <v>10</v>
      </c>
      <c r="O53" s="6">
        <v>18</v>
      </c>
      <c r="P53" s="7" t="s">
        <v>1995</v>
      </c>
      <c r="Q53" s="7" t="s">
        <v>1942</v>
      </c>
      <c r="R53" s="8"/>
      <c r="S53" s="7" t="s">
        <v>1943</v>
      </c>
      <c r="T53" s="7" t="s">
        <v>10</v>
      </c>
      <c r="U53" s="7" t="s">
        <v>161</v>
      </c>
      <c r="V53" s="8"/>
      <c r="W53" s="8"/>
      <c r="X53" s="6" t="b">
        <v>0</v>
      </c>
      <c r="Y53" s="7" t="s">
        <v>160</v>
      </c>
      <c r="Z53" s="7" t="s">
        <v>1944</v>
      </c>
      <c r="AA53" s="6" t="b">
        <v>0</v>
      </c>
      <c r="AB53" s="8"/>
      <c r="AC53" s="8"/>
      <c r="AD53" s="8"/>
      <c r="AE53" s="8"/>
      <c r="AF53" s="7" t="s">
        <v>10</v>
      </c>
      <c r="AG53" s="7" t="s">
        <v>160</v>
      </c>
      <c r="AH53" s="6">
        <v>3</v>
      </c>
    </row>
    <row r="54" spans="1:34" ht="15">
      <c r="A54" s="3" t="s">
        <v>164</v>
      </c>
      <c r="B54" s="4">
        <v>17</v>
      </c>
      <c r="C54" s="3" t="s">
        <v>163</v>
      </c>
      <c r="D54" s="3" t="s">
        <v>165</v>
      </c>
      <c r="E54" s="3" t="s">
        <v>10</v>
      </c>
      <c r="F54" s="5"/>
      <c r="H54" s="3" t="s">
        <v>10</v>
      </c>
      <c r="I54" s="6">
        <v>2</v>
      </c>
      <c r="J54" t="b">
        <f t="shared" si="0"/>
        <v>1</v>
      </c>
      <c r="K54" s="7" t="s">
        <v>164</v>
      </c>
      <c r="L54" s="7" t="s">
        <v>165</v>
      </c>
      <c r="M54" s="7" t="s">
        <v>163</v>
      </c>
      <c r="N54" s="7" t="s">
        <v>10</v>
      </c>
      <c r="O54" s="6">
        <v>17</v>
      </c>
      <c r="P54" s="7" t="s">
        <v>1996</v>
      </c>
      <c r="Q54" s="7" t="s">
        <v>1942</v>
      </c>
      <c r="R54" s="8"/>
      <c r="S54" s="7" t="s">
        <v>1943</v>
      </c>
      <c r="T54" s="7" t="s">
        <v>10</v>
      </c>
      <c r="U54" s="7" t="s">
        <v>164</v>
      </c>
      <c r="V54" s="8"/>
      <c r="W54" s="8"/>
      <c r="X54" s="6" t="b">
        <v>0</v>
      </c>
      <c r="Y54" s="7" t="s">
        <v>163</v>
      </c>
      <c r="Z54" s="7" t="s">
        <v>1944</v>
      </c>
      <c r="AA54" s="6" t="b">
        <v>0</v>
      </c>
      <c r="AB54" s="8"/>
      <c r="AC54" s="8"/>
      <c r="AD54" s="8"/>
      <c r="AE54" s="8"/>
      <c r="AF54" s="7" t="s">
        <v>10</v>
      </c>
      <c r="AG54" s="7" t="s">
        <v>163</v>
      </c>
      <c r="AH54" s="6">
        <v>2</v>
      </c>
    </row>
    <row r="55" spans="1:34" ht="15">
      <c r="A55" s="3" t="s">
        <v>167</v>
      </c>
      <c r="B55" s="4">
        <v>4</v>
      </c>
      <c r="C55" s="3" t="s">
        <v>166</v>
      </c>
      <c r="D55" s="3" t="s">
        <v>168</v>
      </c>
      <c r="E55" s="3" t="s">
        <v>10</v>
      </c>
      <c r="F55" s="5"/>
      <c r="H55" s="3" t="s">
        <v>10</v>
      </c>
      <c r="I55" s="6">
        <v>5</v>
      </c>
      <c r="J55" t="b">
        <f t="shared" si="0"/>
        <v>1</v>
      </c>
      <c r="K55" s="7" t="s">
        <v>167</v>
      </c>
      <c r="L55" s="7" t="s">
        <v>168</v>
      </c>
      <c r="M55" s="7" t="s">
        <v>166</v>
      </c>
      <c r="N55" s="7" t="s">
        <v>10</v>
      </c>
      <c r="O55" s="6">
        <v>4</v>
      </c>
      <c r="P55" s="7" t="s">
        <v>1997</v>
      </c>
      <c r="Q55" s="7" t="s">
        <v>1942</v>
      </c>
      <c r="R55" s="8"/>
      <c r="S55" s="7" t="s">
        <v>1943</v>
      </c>
      <c r="T55" s="7" t="s">
        <v>10</v>
      </c>
      <c r="U55" s="7" t="s">
        <v>167</v>
      </c>
      <c r="V55" s="8"/>
      <c r="W55" s="8"/>
      <c r="X55" s="6" t="b">
        <v>0</v>
      </c>
      <c r="Y55" s="7" t="s">
        <v>166</v>
      </c>
      <c r="Z55" s="7" t="s">
        <v>1944</v>
      </c>
      <c r="AA55" s="6" t="b">
        <v>0</v>
      </c>
      <c r="AB55" s="8"/>
      <c r="AC55" s="8"/>
      <c r="AD55" s="8"/>
      <c r="AE55" s="8"/>
      <c r="AF55" s="7" t="s">
        <v>10</v>
      </c>
      <c r="AG55" s="7" t="s">
        <v>166</v>
      </c>
      <c r="AH55" s="6">
        <v>5</v>
      </c>
    </row>
    <row r="56" spans="1:34" ht="15">
      <c r="A56" s="3" t="s">
        <v>170</v>
      </c>
      <c r="B56" s="4">
        <v>4</v>
      </c>
      <c r="C56" s="3" t="s">
        <v>169</v>
      </c>
      <c r="D56" s="3" t="s">
        <v>171</v>
      </c>
      <c r="E56" s="3" t="s">
        <v>10</v>
      </c>
      <c r="F56" s="5"/>
      <c r="H56" s="3" t="s">
        <v>10</v>
      </c>
      <c r="I56" s="6">
        <v>5</v>
      </c>
      <c r="J56" t="b">
        <f t="shared" si="0"/>
        <v>1</v>
      </c>
      <c r="K56" s="7" t="s">
        <v>170</v>
      </c>
      <c r="L56" s="7" t="s">
        <v>171</v>
      </c>
      <c r="M56" s="7" t="s">
        <v>169</v>
      </c>
      <c r="N56" s="7" t="s">
        <v>10</v>
      </c>
      <c r="O56" s="6">
        <v>4</v>
      </c>
      <c r="P56" s="7" t="s">
        <v>1998</v>
      </c>
      <c r="Q56" s="7" t="s">
        <v>1942</v>
      </c>
      <c r="R56" s="8"/>
      <c r="S56" s="7" t="s">
        <v>1943</v>
      </c>
      <c r="T56" s="7" t="s">
        <v>10</v>
      </c>
      <c r="U56" s="7" t="s">
        <v>170</v>
      </c>
      <c r="V56" s="8"/>
      <c r="W56" s="8"/>
      <c r="X56" s="6" t="b">
        <v>0</v>
      </c>
      <c r="Y56" s="7" t="s">
        <v>169</v>
      </c>
      <c r="Z56" s="7" t="s">
        <v>1944</v>
      </c>
      <c r="AA56" s="6" t="b">
        <v>0</v>
      </c>
      <c r="AB56" s="8"/>
      <c r="AC56" s="8"/>
      <c r="AD56" s="8"/>
      <c r="AE56" s="8"/>
      <c r="AF56" s="7" t="s">
        <v>10</v>
      </c>
      <c r="AG56" s="7" t="s">
        <v>169</v>
      </c>
      <c r="AH56" s="6">
        <v>5</v>
      </c>
    </row>
    <row r="57" spans="1:34" ht="15">
      <c r="A57" s="3" t="s">
        <v>173</v>
      </c>
      <c r="B57" s="4">
        <v>4</v>
      </c>
      <c r="C57" s="3" t="s">
        <v>172</v>
      </c>
      <c r="D57" s="3" t="s">
        <v>174</v>
      </c>
      <c r="E57" s="3" t="s">
        <v>10</v>
      </c>
      <c r="F57" s="5"/>
      <c r="H57" s="3" t="s">
        <v>10</v>
      </c>
      <c r="I57" s="6">
        <v>5</v>
      </c>
      <c r="J57" t="b">
        <f t="shared" si="0"/>
        <v>1</v>
      </c>
      <c r="K57" s="7" t="s">
        <v>173</v>
      </c>
      <c r="L57" s="7" t="s">
        <v>174</v>
      </c>
      <c r="M57" s="7" t="s">
        <v>172</v>
      </c>
      <c r="N57" s="7" t="s">
        <v>10</v>
      </c>
      <c r="O57" s="6">
        <v>4</v>
      </c>
      <c r="P57" s="7" t="s">
        <v>1999</v>
      </c>
      <c r="Q57" s="7" t="s">
        <v>1942</v>
      </c>
      <c r="R57" s="8"/>
      <c r="S57" s="7" t="s">
        <v>1943</v>
      </c>
      <c r="T57" s="7" t="s">
        <v>10</v>
      </c>
      <c r="U57" s="7" t="s">
        <v>173</v>
      </c>
      <c r="V57" s="8"/>
      <c r="W57" s="8"/>
      <c r="X57" s="6" t="b">
        <v>0</v>
      </c>
      <c r="Y57" s="7" t="s">
        <v>172</v>
      </c>
      <c r="Z57" s="7" t="s">
        <v>1944</v>
      </c>
      <c r="AA57" s="6" t="b">
        <v>0</v>
      </c>
      <c r="AB57" s="8"/>
      <c r="AC57" s="8"/>
      <c r="AD57" s="8"/>
      <c r="AE57" s="8"/>
      <c r="AF57" s="7" t="s">
        <v>10</v>
      </c>
      <c r="AG57" s="7" t="s">
        <v>172</v>
      </c>
      <c r="AH57" s="6">
        <v>5</v>
      </c>
    </row>
    <row r="58" spans="1:34" ht="15">
      <c r="A58" s="3" t="s">
        <v>176</v>
      </c>
      <c r="B58" s="4">
        <v>4</v>
      </c>
      <c r="C58" s="3" t="s">
        <v>175</v>
      </c>
      <c r="D58" s="3" t="s">
        <v>177</v>
      </c>
      <c r="E58" s="3" t="s">
        <v>10</v>
      </c>
      <c r="F58" s="5"/>
      <c r="H58" s="3" t="s">
        <v>10</v>
      </c>
      <c r="I58" s="6">
        <v>5</v>
      </c>
      <c r="J58" t="b">
        <f t="shared" si="0"/>
        <v>1</v>
      </c>
      <c r="K58" s="7" t="s">
        <v>176</v>
      </c>
      <c r="L58" s="7" t="s">
        <v>177</v>
      </c>
      <c r="M58" s="7" t="s">
        <v>175</v>
      </c>
      <c r="N58" s="7" t="s">
        <v>10</v>
      </c>
      <c r="O58" s="6">
        <v>4</v>
      </c>
      <c r="P58" s="7" t="s">
        <v>2000</v>
      </c>
      <c r="Q58" s="7" t="s">
        <v>1942</v>
      </c>
      <c r="R58" s="8"/>
      <c r="S58" s="7" t="s">
        <v>1943</v>
      </c>
      <c r="T58" s="7" t="s">
        <v>10</v>
      </c>
      <c r="U58" s="7" t="s">
        <v>176</v>
      </c>
      <c r="V58" s="8"/>
      <c r="W58" s="8"/>
      <c r="X58" s="6" t="b">
        <v>0</v>
      </c>
      <c r="Y58" s="7" t="s">
        <v>175</v>
      </c>
      <c r="Z58" s="7" t="s">
        <v>1944</v>
      </c>
      <c r="AA58" s="6" t="b">
        <v>0</v>
      </c>
      <c r="AB58" s="8"/>
      <c r="AC58" s="8"/>
      <c r="AD58" s="8"/>
      <c r="AE58" s="8"/>
      <c r="AF58" s="7" t="s">
        <v>10</v>
      </c>
      <c r="AG58" s="7" t="s">
        <v>175</v>
      </c>
      <c r="AH58" s="6">
        <v>5</v>
      </c>
    </row>
    <row r="59" spans="1:34" ht="15">
      <c r="A59" s="3" t="s">
        <v>179</v>
      </c>
      <c r="B59" s="4">
        <v>5</v>
      </c>
      <c r="C59" s="3" t="s">
        <v>178</v>
      </c>
      <c r="D59" s="3" t="s">
        <v>180</v>
      </c>
      <c r="E59" s="3" t="s">
        <v>10</v>
      </c>
      <c r="F59" s="5"/>
      <c r="H59" s="3" t="s">
        <v>10</v>
      </c>
      <c r="I59" s="6">
        <v>5</v>
      </c>
      <c r="J59" t="b">
        <f t="shared" si="0"/>
        <v>1</v>
      </c>
      <c r="K59" s="7" t="s">
        <v>179</v>
      </c>
      <c r="L59" s="7" t="s">
        <v>180</v>
      </c>
      <c r="M59" s="7" t="s">
        <v>178</v>
      </c>
      <c r="N59" s="7" t="s">
        <v>10</v>
      </c>
      <c r="O59" s="6">
        <v>5</v>
      </c>
      <c r="P59" s="7" t="s">
        <v>2001</v>
      </c>
      <c r="Q59" s="7" t="s">
        <v>1942</v>
      </c>
      <c r="R59" s="8"/>
      <c r="S59" s="7" t="s">
        <v>1943</v>
      </c>
      <c r="T59" s="7" t="s">
        <v>10</v>
      </c>
      <c r="U59" s="7" t="s">
        <v>179</v>
      </c>
      <c r="V59" s="8"/>
      <c r="W59" s="8"/>
      <c r="X59" s="6" t="b">
        <v>0</v>
      </c>
      <c r="Y59" s="7" t="s">
        <v>178</v>
      </c>
      <c r="Z59" s="7" t="s">
        <v>1944</v>
      </c>
      <c r="AA59" s="6" t="b">
        <v>0</v>
      </c>
      <c r="AB59" s="8"/>
      <c r="AC59" s="8"/>
      <c r="AD59" s="8"/>
      <c r="AE59" s="8"/>
      <c r="AF59" s="7" t="s">
        <v>10</v>
      </c>
      <c r="AG59" s="7" t="s">
        <v>178</v>
      </c>
      <c r="AH59" s="6">
        <v>5</v>
      </c>
    </row>
    <row r="60" spans="1:34" ht="15">
      <c r="A60" s="3" t="s">
        <v>182</v>
      </c>
      <c r="B60" s="4">
        <v>5</v>
      </c>
      <c r="C60" s="3" t="s">
        <v>181</v>
      </c>
      <c r="D60" s="3" t="s">
        <v>183</v>
      </c>
      <c r="E60" s="3" t="s">
        <v>10</v>
      </c>
      <c r="F60" s="5"/>
      <c r="H60" s="3" t="s">
        <v>10</v>
      </c>
      <c r="I60" s="6">
        <v>5</v>
      </c>
      <c r="J60" t="b">
        <f t="shared" si="0"/>
        <v>1</v>
      </c>
      <c r="K60" s="7" t="s">
        <v>182</v>
      </c>
      <c r="L60" s="7" t="s">
        <v>183</v>
      </c>
      <c r="M60" s="7" t="s">
        <v>181</v>
      </c>
      <c r="N60" s="7" t="s">
        <v>10</v>
      </c>
      <c r="O60" s="6">
        <v>5</v>
      </c>
      <c r="P60" s="7" t="s">
        <v>2002</v>
      </c>
      <c r="Q60" s="7" t="s">
        <v>1942</v>
      </c>
      <c r="R60" s="8"/>
      <c r="S60" s="7" t="s">
        <v>1943</v>
      </c>
      <c r="T60" s="7" t="s">
        <v>10</v>
      </c>
      <c r="U60" s="7" t="s">
        <v>182</v>
      </c>
      <c r="V60" s="8"/>
      <c r="W60" s="8"/>
      <c r="X60" s="6" t="b">
        <v>0</v>
      </c>
      <c r="Y60" s="7" t="s">
        <v>181</v>
      </c>
      <c r="Z60" s="7" t="s">
        <v>1944</v>
      </c>
      <c r="AA60" s="6" t="b">
        <v>0</v>
      </c>
      <c r="AB60" s="8"/>
      <c r="AC60" s="8"/>
      <c r="AD60" s="8"/>
      <c r="AE60" s="8"/>
      <c r="AF60" s="7" t="s">
        <v>10</v>
      </c>
      <c r="AG60" s="7" t="s">
        <v>181</v>
      </c>
      <c r="AH60" s="6">
        <v>5</v>
      </c>
    </row>
    <row r="61" spans="1:34" ht="15">
      <c r="A61" s="3" t="s">
        <v>185</v>
      </c>
      <c r="B61" s="4">
        <v>5</v>
      </c>
      <c r="C61" s="3" t="s">
        <v>184</v>
      </c>
      <c r="D61" s="3" t="s">
        <v>186</v>
      </c>
      <c r="E61" s="3" t="s">
        <v>10</v>
      </c>
      <c r="F61" s="5"/>
      <c r="H61" s="3" t="s">
        <v>10</v>
      </c>
      <c r="I61" s="6">
        <v>5</v>
      </c>
      <c r="J61" t="b">
        <f t="shared" si="0"/>
        <v>1</v>
      </c>
      <c r="K61" s="7" t="s">
        <v>185</v>
      </c>
      <c r="L61" s="7" t="s">
        <v>186</v>
      </c>
      <c r="M61" s="7" t="s">
        <v>184</v>
      </c>
      <c r="N61" s="7" t="s">
        <v>10</v>
      </c>
      <c r="O61" s="6">
        <v>5</v>
      </c>
      <c r="P61" s="7" t="s">
        <v>2003</v>
      </c>
      <c r="Q61" s="7" t="s">
        <v>1942</v>
      </c>
      <c r="R61" s="8"/>
      <c r="S61" s="7" t="s">
        <v>1943</v>
      </c>
      <c r="T61" s="7" t="s">
        <v>10</v>
      </c>
      <c r="U61" s="7" t="s">
        <v>185</v>
      </c>
      <c r="V61" s="8"/>
      <c r="W61" s="8"/>
      <c r="X61" s="6" t="b">
        <v>0</v>
      </c>
      <c r="Y61" s="7" t="s">
        <v>184</v>
      </c>
      <c r="Z61" s="7" t="s">
        <v>1944</v>
      </c>
      <c r="AA61" s="6" t="b">
        <v>0</v>
      </c>
      <c r="AB61" s="8"/>
      <c r="AC61" s="8"/>
      <c r="AD61" s="8"/>
      <c r="AE61" s="8"/>
      <c r="AF61" s="7" t="s">
        <v>10</v>
      </c>
      <c r="AG61" s="7" t="s">
        <v>184</v>
      </c>
      <c r="AH61" s="6">
        <v>5</v>
      </c>
    </row>
    <row r="62" spans="1:34" ht="15">
      <c r="A62" s="3" t="s">
        <v>188</v>
      </c>
      <c r="B62" s="4">
        <v>5</v>
      </c>
      <c r="C62" s="3" t="s">
        <v>187</v>
      </c>
      <c r="D62" s="3" t="s">
        <v>189</v>
      </c>
      <c r="E62" s="3" t="s">
        <v>10</v>
      </c>
      <c r="F62" s="5"/>
      <c r="H62" s="3" t="s">
        <v>10</v>
      </c>
      <c r="I62" s="6">
        <v>5</v>
      </c>
      <c r="J62" t="b">
        <f t="shared" si="0"/>
        <v>1</v>
      </c>
      <c r="K62" s="7" t="s">
        <v>188</v>
      </c>
      <c r="L62" s="7" t="s">
        <v>189</v>
      </c>
      <c r="M62" s="7" t="s">
        <v>187</v>
      </c>
      <c r="N62" s="7" t="s">
        <v>10</v>
      </c>
      <c r="O62" s="6">
        <v>5</v>
      </c>
      <c r="P62" s="7" t="s">
        <v>2004</v>
      </c>
      <c r="Q62" s="7" t="s">
        <v>1942</v>
      </c>
      <c r="R62" s="8"/>
      <c r="S62" s="7" t="s">
        <v>1943</v>
      </c>
      <c r="T62" s="7" t="s">
        <v>10</v>
      </c>
      <c r="U62" s="7" t="s">
        <v>188</v>
      </c>
      <c r="V62" s="8"/>
      <c r="W62" s="8"/>
      <c r="X62" s="6" t="b">
        <v>0</v>
      </c>
      <c r="Y62" s="7" t="s">
        <v>187</v>
      </c>
      <c r="Z62" s="7" t="s">
        <v>1944</v>
      </c>
      <c r="AA62" s="6" t="b">
        <v>0</v>
      </c>
      <c r="AB62" s="8"/>
      <c r="AC62" s="8"/>
      <c r="AD62" s="8"/>
      <c r="AE62" s="8"/>
      <c r="AF62" s="7" t="s">
        <v>10</v>
      </c>
      <c r="AG62" s="7" t="s">
        <v>187</v>
      </c>
      <c r="AH62" s="6">
        <v>5</v>
      </c>
    </row>
    <row r="63" spans="1:34" ht="15">
      <c r="A63" s="3" t="s">
        <v>191</v>
      </c>
      <c r="B63" s="4">
        <v>6</v>
      </c>
      <c r="C63" s="3" t="s">
        <v>190</v>
      </c>
      <c r="D63" s="3" t="s">
        <v>192</v>
      </c>
      <c r="E63" s="3" t="s">
        <v>10</v>
      </c>
      <c r="F63" s="5"/>
      <c r="H63" s="3" t="s">
        <v>10</v>
      </c>
      <c r="I63" s="6">
        <v>11</v>
      </c>
      <c r="J63" t="b">
        <f t="shared" si="0"/>
        <v>1</v>
      </c>
      <c r="K63" s="7" t="s">
        <v>191</v>
      </c>
      <c r="L63" s="7" t="s">
        <v>192</v>
      </c>
      <c r="M63" s="7" t="s">
        <v>190</v>
      </c>
      <c r="N63" s="7" t="s">
        <v>10</v>
      </c>
      <c r="O63" s="6">
        <v>6</v>
      </c>
      <c r="P63" s="7" t="s">
        <v>2005</v>
      </c>
      <c r="Q63" s="7" t="s">
        <v>1942</v>
      </c>
      <c r="R63" s="8"/>
      <c r="S63" s="7" t="s">
        <v>1943</v>
      </c>
      <c r="T63" s="7" t="s">
        <v>10</v>
      </c>
      <c r="U63" s="7" t="s">
        <v>191</v>
      </c>
      <c r="V63" s="8"/>
      <c r="W63" s="8"/>
      <c r="X63" s="6" t="b">
        <v>0</v>
      </c>
      <c r="Y63" s="7" t="s">
        <v>190</v>
      </c>
      <c r="Z63" s="7" t="s">
        <v>1944</v>
      </c>
      <c r="AA63" s="6" t="b">
        <v>0</v>
      </c>
      <c r="AB63" s="8"/>
      <c r="AC63" s="8"/>
      <c r="AD63" s="8"/>
      <c r="AE63" s="8"/>
      <c r="AF63" s="7" t="s">
        <v>10</v>
      </c>
      <c r="AG63" s="7" t="s">
        <v>190</v>
      </c>
      <c r="AH63" s="6">
        <v>11</v>
      </c>
    </row>
    <row r="64" spans="1:34" ht="15">
      <c r="A64" s="3" t="s">
        <v>194</v>
      </c>
      <c r="B64" s="4">
        <v>7</v>
      </c>
      <c r="C64" s="3" t="s">
        <v>193</v>
      </c>
      <c r="D64" s="3" t="s">
        <v>195</v>
      </c>
      <c r="E64" s="3" t="s">
        <v>10</v>
      </c>
      <c r="F64" s="5"/>
      <c r="H64" s="3" t="s">
        <v>10</v>
      </c>
      <c r="I64" s="6">
        <v>11</v>
      </c>
      <c r="J64" t="b">
        <f t="shared" si="0"/>
        <v>1</v>
      </c>
      <c r="K64" s="7" t="s">
        <v>194</v>
      </c>
      <c r="L64" s="7" t="s">
        <v>195</v>
      </c>
      <c r="M64" s="7" t="s">
        <v>193</v>
      </c>
      <c r="N64" s="7" t="s">
        <v>10</v>
      </c>
      <c r="O64" s="6">
        <v>7</v>
      </c>
      <c r="P64" s="7" t="s">
        <v>2006</v>
      </c>
      <c r="Q64" s="7" t="s">
        <v>1942</v>
      </c>
      <c r="R64" s="8"/>
      <c r="S64" s="7" t="s">
        <v>1943</v>
      </c>
      <c r="T64" s="7" t="s">
        <v>10</v>
      </c>
      <c r="U64" s="7" t="s">
        <v>194</v>
      </c>
      <c r="V64" s="8"/>
      <c r="W64" s="8"/>
      <c r="X64" s="6" t="b">
        <v>0</v>
      </c>
      <c r="Y64" s="7" t="s">
        <v>193</v>
      </c>
      <c r="Z64" s="7" t="s">
        <v>1944</v>
      </c>
      <c r="AA64" s="6" t="b">
        <v>0</v>
      </c>
      <c r="AB64" s="8"/>
      <c r="AC64" s="8"/>
      <c r="AD64" s="8"/>
      <c r="AE64" s="8"/>
      <c r="AF64" s="7" t="s">
        <v>10</v>
      </c>
      <c r="AG64" s="7" t="s">
        <v>193</v>
      </c>
      <c r="AH64" s="6">
        <v>11</v>
      </c>
    </row>
    <row r="65" spans="1:34" ht="15">
      <c r="A65" s="3" t="s">
        <v>197</v>
      </c>
      <c r="B65" s="4">
        <v>7</v>
      </c>
      <c r="C65" s="3" t="s">
        <v>196</v>
      </c>
      <c r="D65" s="3" t="s">
        <v>198</v>
      </c>
      <c r="E65" s="3" t="s">
        <v>10</v>
      </c>
      <c r="F65" s="5"/>
      <c r="H65" s="3" t="s">
        <v>10</v>
      </c>
      <c r="I65" s="6">
        <v>11</v>
      </c>
      <c r="J65" t="b">
        <f t="shared" si="0"/>
        <v>1</v>
      </c>
      <c r="K65" s="7" t="s">
        <v>197</v>
      </c>
      <c r="L65" s="7" t="s">
        <v>198</v>
      </c>
      <c r="M65" s="7" t="s">
        <v>196</v>
      </c>
      <c r="N65" s="7" t="s">
        <v>10</v>
      </c>
      <c r="O65" s="6">
        <v>7</v>
      </c>
      <c r="P65" s="7" t="s">
        <v>2007</v>
      </c>
      <c r="Q65" s="7" t="s">
        <v>1942</v>
      </c>
      <c r="R65" s="8"/>
      <c r="S65" s="7" t="s">
        <v>1943</v>
      </c>
      <c r="T65" s="7" t="s">
        <v>10</v>
      </c>
      <c r="U65" s="7" t="s">
        <v>197</v>
      </c>
      <c r="V65" s="8"/>
      <c r="W65" s="8"/>
      <c r="X65" s="6" t="b">
        <v>0</v>
      </c>
      <c r="Y65" s="7" t="s">
        <v>196</v>
      </c>
      <c r="Z65" s="7" t="s">
        <v>1944</v>
      </c>
      <c r="AA65" s="6" t="b">
        <v>0</v>
      </c>
      <c r="AB65" s="8"/>
      <c r="AC65" s="8"/>
      <c r="AD65" s="8"/>
      <c r="AE65" s="8"/>
      <c r="AF65" s="7" t="s">
        <v>10</v>
      </c>
      <c r="AG65" s="7" t="s">
        <v>196</v>
      </c>
      <c r="AH65" s="6">
        <v>11</v>
      </c>
    </row>
    <row r="66" spans="1:34" ht="15">
      <c r="A66" s="3" t="s">
        <v>200</v>
      </c>
      <c r="B66" s="4">
        <v>7</v>
      </c>
      <c r="C66" s="3" t="s">
        <v>199</v>
      </c>
      <c r="D66" s="3" t="s">
        <v>201</v>
      </c>
      <c r="E66" s="3" t="s">
        <v>10</v>
      </c>
      <c r="F66" s="5"/>
      <c r="H66" s="3" t="s">
        <v>10</v>
      </c>
      <c r="I66" s="6">
        <v>11</v>
      </c>
      <c r="J66" t="b">
        <f t="shared" si="0"/>
        <v>1</v>
      </c>
      <c r="K66" s="7" t="s">
        <v>200</v>
      </c>
      <c r="L66" s="7" t="s">
        <v>201</v>
      </c>
      <c r="M66" s="7" t="s">
        <v>199</v>
      </c>
      <c r="N66" s="7" t="s">
        <v>10</v>
      </c>
      <c r="O66" s="6">
        <v>7</v>
      </c>
      <c r="P66" s="7" t="s">
        <v>2008</v>
      </c>
      <c r="Q66" s="7" t="s">
        <v>1942</v>
      </c>
      <c r="R66" s="8"/>
      <c r="S66" s="7" t="s">
        <v>1943</v>
      </c>
      <c r="T66" s="7" t="s">
        <v>10</v>
      </c>
      <c r="U66" s="7" t="s">
        <v>200</v>
      </c>
      <c r="V66" s="8"/>
      <c r="W66" s="8"/>
      <c r="X66" s="6" t="b">
        <v>0</v>
      </c>
      <c r="Y66" s="7" t="s">
        <v>199</v>
      </c>
      <c r="Z66" s="7" t="s">
        <v>1944</v>
      </c>
      <c r="AA66" s="6" t="b">
        <v>0</v>
      </c>
      <c r="AB66" s="8"/>
      <c r="AC66" s="8"/>
      <c r="AD66" s="8"/>
      <c r="AE66" s="8"/>
      <c r="AF66" s="7" t="s">
        <v>10</v>
      </c>
      <c r="AG66" s="7" t="s">
        <v>199</v>
      </c>
      <c r="AH66" s="6">
        <v>11</v>
      </c>
    </row>
    <row r="67" spans="1:34" ht="15">
      <c r="A67" s="3" t="s">
        <v>203</v>
      </c>
      <c r="B67" s="4">
        <v>6</v>
      </c>
      <c r="C67" s="3" t="s">
        <v>202</v>
      </c>
      <c r="D67" s="3" t="s">
        <v>204</v>
      </c>
      <c r="E67" s="3" t="s">
        <v>10</v>
      </c>
      <c r="F67" s="5"/>
      <c r="H67" s="3" t="s">
        <v>10</v>
      </c>
      <c r="I67" s="6">
        <v>11</v>
      </c>
      <c r="J67" t="b">
        <f t="shared" ref="J67:J130" si="1">A67=K67</f>
        <v>1</v>
      </c>
      <c r="K67" s="7" t="s">
        <v>203</v>
      </c>
      <c r="L67" s="7" t="s">
        <v>204</v>
      </c>
      <c r="M67" s="7" t="s">
        <v>202</v>
      </c>
      <c r="N67" s="7" t="s">
        <v>10</v>
      </c>
      <c r="O67" s="6">
        <v>6</v>
      </c>
      <c r="P67" s="7" t="s">
        <v>2009</v>
      </c>
      <c r="Q67" s="7" t="s">
        <v>1942</v>
      </c>
      <c r="R67" s="8"/>
      <c r="S67" s="7" t="s">
        <v>1943</v>
      </c>
      <c r="T67" s="7" t="s">
        <v>10</v>
      </c>
      <c r="U67" s="7" t="s">
        <v>203</v>
      </c>
      <c r="V67" s="8"/>
      <c r="W67" s="8"/>
      <c r="X67" s="6" t="b">
        <v>0</v>
      </c>
      <c r="Y67" s="7" t="s">
        <v>202</v>
      </c>
      <c r="Z67" s="7" t="s">
        <v>1944</v>
      </c>
      <c r="AA67" s="6" t="b">
        <v>0</v>
      </c>
      <c r="AB67" s="8"/>
      <c r="AC67" s="8"/>
      <c r="AD67" s="8"/>
      <c r="AE67" s="8"/>
      <c r="AF67" s="7" t="s">
        <v>10</v>
      </c>
      <c r="AG67" s="7" t="s">
        <v>202</v>
      </c>
      <c r="AH67" s="6">
        <v>11</v>
      </c>
    </row>
    <row r="68" spans="1:34" ht="15">
      <c r="A68" s="3" t="s">
        <v>206</v>
      </c>
      <c r="B68" s="4">
        <v>7</v>
      </c>
      <c r="C68" s="3" t="s">
        <v>205</v>
      </c>
      <c r="D68" s="3" t="s">
        <v>207</v>
      </c>
      <c r="E68" s="3" t="s">
        <v>10</v>
      </c>
      <c r="F68" s="5"/>
      <c r="H68" s="3" t="s">
        <v>10</v>
      </c>
      <c r="I68" s="6">
        <v>11</v>
      </c>
      <c r="J68" t="b">
        <f t="shared" si="1"/>
        <v>1</v>
      </c>
      <c r="K68" s="7" t="s">
        <v>206</v>
      </c>
      <c r="L68" s="7" t="s">
        <v>207</v>
      </c>
      <c r="M68" s="7" t="s">
        <v>205</v>
      </c>
      <c r="N68" s="7" t="s">
        <v>10</v>
      </c>
      <c r="O68" s="6">
        <v>7</v>
      </c>
      <c r="P68" s="7" t="s">
        <v>2010</v>
      </c>
      <c r="Q68" s="7" t="s">
        <v>1942</v>
      </c>
      <c r="R68" s="8"/>
      <c r="S68" s="7" t="s">
        <v>1943</v>
      </c>
      <c r="T68" s="7" t="s">
        <v>10</v>
      </c>
      <c r="U68" s="7" t="s">
        <v>206</v>
      </c>
      <c r="V68" s="8"/>
      <c r="W68" s="8"/>
      <c r="X68" s="6" t="b">
        <v>0</v>
      </c>
      <c r="Y68" s="7" t="s">
        <v>205</v>
      </c>
      <c r="Z68" s="7" t="s">
        <v>1944</v>
      </c>
      <c r="AA68" s="6" t="b">
        <v>0</v>
      </c>
      <c r="AB68" s="8"/>
      <c r="AC68" s="8"/>
      <c r="AD68" s="8"/>
      <c r="AE68" s="8"/>
      <c r="AF68" s="7" t="s">
        <v>10</v>
      </c>
      <c r="AG68" s="7" t="s">
        <v>205</v>
      </c>
      <c r="AH68" s="6">
        <v>11</v>
      </c>
    </row>
    <row r="69" spans="1:34" ht="15">
      <c r="A69" s="3" t="s">
        <v>209</v>
      </c>
      <c r="B69" s="4">
        <v>6</v>
      </c>
      <c r="C69" s="3" t="s">
        <v>208</v>
      </c>
      <c r="D69" s="3" t="s">
        <v>210</v>
      </c>
      <c r="E69" s="3" t="s">
        <v>10</v>
      </c>
      <c r="F69" s="5"/>
      <c r="H69" s="3" t="s">
        <v>10</v>
      </c>
      <c r="I69" s="6">
        <v>11</v>
      </c>
      <c r="J69" t="b">
        <f t="shared" si="1"/>
        <v>1</v>
      </c>
      <c r="K69" s="7" t="s">
        <v>209</v>
      </c>
      <c r="L69" s="7" t="s">
        <v>210</v>
      </c>
      <c r="M69" s="7" t="s">
        <v>208</v>
      </c>
      <c r="N69" s="7" t="s">
        <v>10</v>
      </c>
      <c r="O69" s="6">
        <v>6</v>
      </c>
      <c r="P69" s="7" t="s">
        <v>2011</v>
      </c>
      <c r="Q69" s="7" t="s">
        <v>1942</v>
      </c>
      <c r="R69" s="8"/>
      <c r="S69" s="7" t="s">
        <v>1943</v>
      </c>
      <c r="T69" s="7" t="s">
        <v>10</v>
      </c>
      <c r="U69" s="7" t="s">
        <v>209</v>
      </c>
      <c r="V69" s="8"/>
      <c r="W69" s="8"/>
      <c r="X69" s="6" t="b">
        <v>0</v>
      </c>
      <c r="Y69" s="7" t="s">
        <v>208</v>
      </c>
      <c r="Z69" s="7" t="s">
        <v>1944</v>
      </c>
      <c r="AA69" s="6" t="b">
        <v>0</v>
      </c>
      <c r="AB69" s="8"/>
      <c r="AC69" s="8"/>
      <c r="AD69" s="8"/>
      <c r="AE69" s="8"/>
      <c r="AF69" s="7" t="s">
        <v>10</v>
      </c>
      <c r="AG69" s="7" t="s">
        <v>208</v>
      </c>
      <c r="AH69" s="6">
        <v>11</v>
      </c>
    </row>
    <row r="70" spans="1:34" ht="15">
      <c r="A70" s="3" t="s">
        <v>212</v>
      </c>
      <c r="B70" s="4">
        <v>8</v>
      </c>
      <c r="C70" s="3" t="s">
        <v>211</v>
      </c>
      <c r="D70" s="3" t="s">
        <v>213</v>
      </c>
      <c r="E70" s="3" t="s">
        <v>10</v>
      </c>
      <c r="F70" s="5"/>
      <c r="H70" s="3" t="s">
        <v>10</v>
      </c>
      <c r="I70" s="6">
        <v>12</v>
      </c>
      <c r="J70" t="b">
        <f t="shared" si="1"/>
        <v>1</v>
      </c>
      <c r="K70" s="7" t="s">
        <v>212</v>
      </c>
      <c r="L70" s="7" t="s">
        <v>213</v>
      </c>
      <c r="M70" s="7" t="s">
        <v>211</v>
      </c>
      <c r="N70" s="7" t="s">
        <v>10</v>
      </c>
      <c r="O70" s="6">
        <v>8</v>
      </c>
      <c r="P70" s="7" t="s">
        <v>2012</v>
      </c>
      <c r="Q70" s="7" t="s">
        <v>1942</v>
      </c>
      <c r="R70" s="8"/>
      <c r="S70" s="7" t="s">
        <v>1943</v>
      </c>
      <c r="T70" s="7" t="s">
        <v>10</v>
      </c>
      <c r="U70" s="7" t="s">
        <v>212</v>
      </c>
      <c r="V70" s="8"/>
      <c r="W70" s="8"/>
      <c r="X70" s="6" t="b">
        <v>0</v>
      </c>
      <c r="Y70" s="7" t="s">
        <v>211</v>
      </c>
      <c r="Z70" s="7" t="s">
        <v>1944</v>
      </c>
      <c r="AA70" s="6" t="b">
        <v>0</v>
      </c>
      <c r="AB70" s="8"/>
      <c r="AC70" s="8"/>
      <c r="AD70" s="8"/>
      <c r="AE70" s="8"/>
      <c r="AF70" s="7" t="s">
        <v>10</v>
      </c>
      <c r="AG70" s="7" t="s">
        <v>211</v>
      </c>
      <c r="AH70" s="6">
        <v>12</v>
      </c>
    </row>
    <row r="71" spans="1:34" ht="15">
      <c r="A71" s="3" t="s">
        <v>215</v>
      </c>
      <c r="B71" s="4">
        <v>8</v>
      </c>
      <c r="C71" s="3" t="s">
        <v>214</v>
      </c>
      <c r="D71" s="3" t="s">
        <v>216</v>
      </c>
      <c r="E71" s="3" t="s">
        <v>10</v>
      </c>
      <c r="F71" s="5"/>
      <c r="H71" s="3" t="s">
        <v>10</v>
      </c>
      <c r="I71" s="6">
        <v>12</v>
      </c>
      <c r="J71" t="b">
        <f t="shared" si="1"/>
        <v>1</v>
      </c>
      <c r="K71" s="7" t="s">
        <v>215</v>
      </c>
      <c r="L71" s="7" t="s">
        <v>216</v>
      </c>
      <c r="M71" s="7" t="s">
        <v>214</v>
      </c>
      <c r="N71" s="7" t="s">
        <v>10</v>
      </c>
      <c r="O71" s="6">
        <v>8</v>
      </c>
      <c r="P71" s="7" t="s">
        <v>2013</v>
      </c>
      <c r="Q71" s="7" t="s">
        <v>1942</v>
      </c>
      <c r="R71" s="8"/>
      <c r="S71" s="7" t="s">
        <v>1943</v>
      </c>
      <c r="T71" s="7" t="s">
        <v>10</v>
      </c>
      <c r="U71" s="7" t="s">
        <v>215</v>
      </c>
      <c r="V71" s="8"/>
      <c r="W71" s="8"/>
      <c r="X71" s="6" t="b">
        <v>0</v>
      </c>
      <c r="Y71" s="7" t="s">
        <v>214</v>
      </c>
      <c r="Z71" s="7" t="s">
        <v>1944</v>
      </c>
      <c r="AA71" s="6" t="b">
        <v>0</v>
      </c>
      <c r="AB71" s="8"/>
      <c r="AC71" s="8"/>
      <c r="AD71" s="8"/>
      <c r="AE71" s="8"/>
      <c r="AF71" s="7" t="s">
        <v>10</v>
      </c>
      <c r="AG71" s="7" t="s">
        <v>214</v>
      </c>
      <c r="AH71" s="6">
        <v>12</v>
      </c>
    </row>
    <row r="72" spans="1:34" ht="15">
      <c r="A72" s="3" t="s">
        <v>218</v>
      </c>
      <c r="B72" s="4">
        <v>7</v>
      </c>
      <c r="C72" s="3" t="s">
        <v>217</v>
      </c>
      <c r="D72" s="3" t="s">
        <v>219</v>
      </c>
      <c r="E72" s="3" t="s">
        <v>10</v>
      </c>
      <c r="F72" s="5"/>
      <c r="H72" s="3" t="s">
        <v>10</v>
      </c>
      <c r="I72" s="6">
        <v>12</v>
      </c>
      <c r="J72" t="b">
        <f t="shared" si="1"/>
        <v>1</v>
      </c>
      <c r="K72" s="7" t="s">
        <v>218</v>
      </c>
      <c r="L72" s="7" t="s">
        <v>219</v>
      </c>
      <c r="M72" s="7" t="s">
        <v>217</v>
      </c>
      <c r="N72" s="7" t="s">
        <v>10</v>
      </c>
      <c r="O72" s="6">
        <v>7</v>
      </c>
      <c r="P72" s="7" t="s">
        <v>2014</v>
      </c>
      <c r="Q72" s="7" t="s">
        <v>1942</v>
      </c>
      <c r="R72" s="8"/>
      <c r="S72" s="7" t="s">
        <v>1943</v>
      </c>
      <c r="T72" s="7" t="s">
        <v>10</v>
      </c>
      <c r="U72" s="7" t="s">
        <v>218</v>
      </c>
      <c r="V72" s="8"/>
      <c r="W72" s="8"/>
      <c r="X72" s="6" t="b">
        <v>0</v>
      </c>
      <c r="Y72" s="7" t="s">
        <v>217</v>
      </c>
      <c r="Z72" s="7" t="s">
        <v>1944</v>
      </c>
      <c r="AA72" s="6" t="b">
        <v>0</v>
      </c>
      <c r="AB72" s="8"/>
      <c r="AC72" s="8"/>
      <c r="AD72" s="8"/>
      <c r="AE72" s="8"/>
      <c r="AF72" s="7" t="s">
        <v>10</v>
      </c>
      <c r="AG72" s="7" t="s">
        <v>217</v>
      </c>
      <c r="AH72" s="6">
        <v>12</v>
      </c>
    </row>
    <row r="73" spans="1:34" ht="15">
      <c r="A73" s="3" t="s">
        <v>221</v>
      </c>
      <c r="B73" s="4">
        <v>6</v>
      </c>
      <c r="C73" s="3" t="s">
        <v>220</v>
      </c>
      <c r="D73" s="3" t="s">
        <v>222</v>
      </c>
      <c r="E73" s="3" t="s">
        <v>10</v>
      </c>
      <c r="F73" s="5"/>
      <c r="H73" s="3" t="s">
        <v>10</v>
      </c>
      <c r="I73" s="6">
        <v>12</v>
      </c>
      <c r="J73" t="b">
        <f t="shared" si="1"/>
        <v>1</v>
      </c>
      <c r="K73" s="7" t="s">
        <v>221</v>
      </c>
      <c r="L73" s="7" t="s">
        <v>222</v>
      </c>
      <c r="M73" s="7" t="s">
        <v>220</v>
      </c>
      <c r="N73" s="7" t="s">
        <v>10</v>
      </c>
      <c r="O73" s="6">
        <v>6</v>
      </c>
      <c r="P73" s="7" t="s">
        <v>2015</v>
      </c>
      <c r="Q73" s="7" t="s">
        <v>1942</v>
      </c>
      <c r="R73" s="8"/>
      <c r="S73" s="7" t="s">
        <v>1943</v>
      </c>
      <c r="T73" s="7" t="s">
        <v>10</v>
      </c>
      <c r="U73" s="7" t="s">
        <v>221</v>
      </c>
      <c r="V73" s="8"/>
      <c r="W73" s="8"/>
      <c r="X73" s="6" t="b">
        <v>0</v>
      </c>
      <c r="Y73" s="7" t="s">
        <v>220</v>
      </c>
      <c r="Z73" s="7" t="s">
        <v>1944</v>
      </c>
      <c r="AA73" s="6" t="b">
        <v>0</v>
      </c>
      <c r="AB73" s="8"/>
      <c r="AC73" s="8"/>
      <c r="AD73" s="8"/>
      <c r="AE73" s="8"/>
      <c r="AF73" s="7" t="s">
        <v>10</v>
      </c>
      <c r="AG73" s="7" t="s">
        <v>220</v>
      </c>
      <c r="AH73" s="6">
        <v>12</v>
      </c>
    </row>
    <row r="74" spans="1:34" ht="15">
      <c r="A74" s="3" t="s">
        <v>224</v>
      </c>
      <c r="B74" s="4">
        <v>8</v>
      </c>
      <c r="C74" s="3" t="s">
        <v>223</v>
      </c>
      <c r="D74" s="3" t="s">
        <v>225</v>
      </c>
      <c r="E74" s="3" t="s">
        <v>10</v>
      </c>
      <c r="F74" s="5"/>
      <c r="H74" s="3" t="s">
        <v>10</v>
      </c>
      <c r="I74" s="6">
        <v>12</v>
      </c>
      <c r="J74" t="b">
        <f t="shared" si="1"/>
        <v>1</v>
      </c>
      <c r="K74" s="7" t="s">
        <v>224</v>
      </c>
      <c r="L74" s="7" t="s">
        <v>225</v>
      </c>
      <c r="M74" s="7" t="s">
        <v>223</v>
      </c>
      <c r="N74" s="7" t="s">
        <v>10</v>
      </c>
      <c r="O74" s="6">
        <v>8</v>
      </c>
      <c r="P74" s="7" t="s">
        <v>2016</v>
      </c>
      <c r="Q74" s="7" t="s">
        <v>1942</v>
      </c>
      <c r="R74" s="8"/>
      <c r="S74" s="7" t="s">
        <v>1943</v>
      </c>
      <c r="T74" s="7" t="s">
        <v>10</v>
      </c>
      <c r="U74" s="7" t="s">
        <v>224</v>
      </c>
      <c r="V74" s="8"/>
      <c r="W74" s="8"/>
      <c r="X74" s="6" t="b">
        <v>0</v>
      </c>
      <c r="Y74" s="7" t="s">
        <v>223</v>
      </c>
      <c r="Z74" s="7" t="s">
        <v>1944</v>
      </c>
      <c r="AA74" s="6" t="b">
        <v>0</v>
      </c>
      <c r="AB74" s="8"/>
      <c r="AC74" s="8"/>
      <c r="AD74" s="8"/>
      <c r="AE74" s="8"/>
      <c r="AF74" s="7" t="s">
        <v>10</v>
      </c>
      <c r="AG74" s="7" t="s">
        <v>223</v>
      </c>
      <c r="AH74" s="6">
        <v>12</v>
      </c>
    </row>
    <row r="75" spans="1:34" ht="15">
      <c r="A75" s="3" t="s">
        <v>227</v>
      </c>
      <c r="B75" s="4">
        <v>8</v>
      </c>
      <c r="C75" s="3" t="s">
        <v>226</v>
      </c>
      <c r="D75" s="3" t="s">
        <v>228</v>
      </c>
      <c r="E75" s="3" t="s">
        <v>10</v>
      </c>
      <c r="F75" s="5"/>
      <c r="H75" s="3" t="s">
        <v>10</v>
      </c>
      <c r="I75" s="6">
        <v>12</v>
      </c>
      <c r="J75" t="b">
        <f t="shared" si="1"/>
        <v>1</v>
      </c>
      <c r="K75" s="7" t="s">
        <v>227</v>
      </c>
      <c r="L75" s="7" t="s">
        <v>228</v>
      </c>
      <c r="M75" s="7" t="s">
        <v>226</v>
      </c>
      <c r="N75" s="7" t="s">
        <v>10</v>
      </c>
      <c r="O75" s="6">
        <v>8</v>
      </c>
      <c r="P75" s="7" t="s">
        <v>2017</v>
      </c>
      <c r="Q75" s="7" t="s">
        <v>1942</v>
      </c>
      <c r="R75" s="8"/>
      <c r="S75" s="7" t="s">
        <v>1943</v>
      </c>
      <c r="T75" s="7" t="s">
        <v>10</v>
      </c>
      <c r="U75" s="7" t="s">
        <v>227</v>
      </c>
      <c r="V75" s="8"/>
      <c r="W75" s="8"/>
      <c r="X75" s="6" t="b">
        <v>0</v>
      </c>
      <c r="Y75" s="7" t="s">
        <v>226</v>
      </c>
      <c r="Z75" s="7" t="s">
        <v>1944</v>
      </c>
      <c r="AA75" s="6" t="b">
        <v>0</v>
      </c>
      <c r="AB75" s="8"/>
      <c r="AC75" s="8"/>
      <c r="AD75" s="8"/>
      <c r="AE75" s="8"/>
      <c r="AF75" s="7" t="s">
        <v>10</v>
      </c>
      <c r="AG75" s="7" t="s">
        <v>226</v>
      </c>
      <c r="AH75" s="6">
        <v>12</v>
      </c>
    </row>
    <row r="76" spans="1:34" ht="15">
      <c r="A76" s="3" t="s">
        <v>230</v>
      </c>
      <c r="B76" s="4">
        <v>8</v>
      </c>
      <c r="C76" s="3" t="s">
        <v>229</v>
      </c>
      <c r="D76" s="3" t="s">
        <v>231</v>
      </c>
      <c r="E76" s="3" t="s">
        <v>10</v>
      </c>
      <c r="F76" s="5"/>
      <c r="H76" s="3" t="s">
        <v>10</v>
      </c>
      <c r="I76" s="6">
        <v>12</v>
      </c>
      <c r="J76" t="b">
        <f t="shared" si="1"/>
        <v>1</v>
      </c>
      <c r="K76" s="7" t="s">
        <v>230</v>
      </c>
      <c r="L76" s="7" t="s">
        <v>231</v>
      </c>
      <c r="M76" s="7" t="s">
        <v>229</v>
      </c>
      <c r="N76" s="7" t="s">
        <v>10</v>
      </c>
      <c r="O76" s="6">
        <v>8</v>
      </c>
      <c r="P76" s="7" t="s">
        <v>2018</v>
      </c>
      <c r="Q76" s="7" t="s">
        <v>1942</v>
      </c>
      <c r="R76" s="8"/>
      <c r="S76" s="7" t="s">
        <v>1943</v>
      </c>
      <c r="T76" s="7" t="s">
        <v>10</v>
      </c>
      <c r="U76" s="7" t="s">
        <v>230</v>
      </c>
      <c r="V76" s="8"/>
      <c r="W76" s="8"/>
      <c r="X76" s="6" t="b">
        <v>0</v>
      </c>
      <c r="Y76" s="7" t="s">
        <v>229</v>
      </c>
      <c r="Z76" s="7" t="s">
        <v>1944</v>
      </c>
      <c r="AA76" s="6" t="b">
        <v>0</v>
      </c>
      <c r="AB76" s="8"/>
      <c r="AC76" s="8"/>
      <c r="AD76" s="8"/>
      <c r="AE76" s="8"/>
      <c r="AF76" s="7" t="s">
        <v>10</v>
      </c>
      <c r="AG76" s="7" t="s">
        <v>229</v>
      </c>
      <c r="AH76" s="6">
        <v>12</v>
      </c>
    </row>
    <row r="77" spans="1:34" ht="15">
      <c r="A77" s="3" t="s">
        <v>233</v>
      </c>
      <c r="B77" s="4">
        <v>14</v>
      </c>
      <c r="C77" s="3" t="s">
        <v>58</v>
      </c>
      <c r="D77" s="3" t="s">
        <v>234</v>
      </c>
      <c r="E77" s="3" t="s">
        <v>235</v>
      </c>
      <c r="F77" s="5"/>
      <c r="H77" s="3" t="s">
        <v>2019</v>
      </c>
      <c r="I77" s="6">
        <v>9</v>
      </c>
      <c r="J77" t="b">
        <f t="shared" si="1"/>
        <v>1</v>
      </c>
      <c r="K77" s="7" t="s">
        <v>233</v>
      </c>
      <c r="L77" s="7" t="s">
        <v>234</v>
      </c>
      <c r="M77" s="7" t="s">
        <v>1944</v>
      </c>
      <c r="N77" s="7" t="s">
        <v>2019</v>
      </c>
      <c r="O77" s="6">
        <v>14</v>
      </c>
      <c r="P77" s="7" t="s">
        <v>1961</v>
      </c>
      <c r="Q77" s="7" t="s">
        <v>1944</v>
      </c>
      <c r="R77" s="8"/>
      <c r="S77" s="7" t="s">
        <v>1943</v>
      </c>
      <c r="T77" s="7" t="s">
        <v>235</v>
      </c>
      <c r="U77" s="7" t="s">
        <v>233</v>
      </c>
      <c r="V77" s="8"/>
      <c r="W77" s="8"/>
      <c r="X77" s="6" t="b">
        <v>0</v>
      </c>
      <c r="Y77" s="7" t="s">
        <v>58</v>
      </c>
      <c r="Z77" s="7" t="s">
        <v>1944</v>
      </c>
      <c r="AA77" s="6" t="b">
        <v>0</v>
      </c>
      <c r="AB77" s="6">
        <v>6899</v>
      </c>
      <c r="AC77" s="6">
        <v>1842</v>
      </c>
      <c r="AD77" s="6">
        <v>1104</v>
      </c>
      <c r="AE77" s="6">
        <v>9845</v>
      </c>
      <c r="AF77" s="7" t="s">
        <v>235</v>
      </c>
      <c r="AG77" s="7" t="s">
        <v>58</v>
      </c>
      <c r="AH77" s="6">
        <v>9</v>
      </c>
    </row>
    <row r="78" spans="1:34" ht="15">
      <c r="A78" s="3" t="s">
        <v>236</v>
      </c>
      <c r="B78" s="4">
        <v>14</v>
      </c>
      <c r="C78" s="3" t="s">
        <v>58</v>
      </c>
      <c r="D78" s="3" t="s">
        <v>237</v>
      </c>
      <c r="E78" s="3" t="s">
        <v>235</v>
      </c>
      <c r="F78" s="5"/>
      <c r="H78" s="3" t="s">
        <v>2019</v>
      </c>
      <c r="I78" s="6">
        <v>9</v>
      </c>
      <c r="J78" t="b">
        <f t="shared" si="1"/>
        <v>1</v>
      </c>
      <c r="K78" s="7" t="s">
        <v>236</v>
      </c>
      <c r="L78" s="7" t="s">
        <v>237</v>
      </c>
      <c r="M78" s="7" t="s">
        <v>1944</v>
      </c>
      <c r="N78" s="7" t="s">
        <v>2019</v>
      </c>
      <c r="O78" s="6">
        <v>14</v>
      </c>
      <c r="P78" s="7" t="s">
        <v>1961</v>
      </c>
      <c r="Q78" s="7" t="s">
        <v>1944</v>
      </c>
      <c r="R78" s="8"/>
      <c r="S78" s="7" t="s">
        <v>1943</v>
      </c>
      <c r="T78" s="7" t="s">
        <v>235</v>
      </c>
      <c r="U78" s="7" t="s">
        <v>236</v>
      </c>
      <c r="V78" s="8"/>
      <c r="W78" s="8"/>
      <c r="X78" s="6" t="b">
        <v>0</v>
      </c>
      <c r="Y78" s="7" t="s">
        <v>58</v>
      </c>
      <c r="Z78" s="7" t="s">
        <v>1944</v>
      </c>
      <c r="AA78" s="6" t="b">
        <v>0</v>
      </c>
      <c r="AB78" s="8"/>
      <c r="AC78" s="8"/>
      <c r="AD78" s="8"/>
      <c r="AE78" s="8"/>
      <c r="AF78" s="7" t="s">
        <v>235</v>
      </c>
      <c r="AG78" s="7" t="s">
        <v>58</v>
      </c>
      <c r="AH78" s="6">
        <v>9</v>
      </c>
    </row>
    <row r="79" spans="1:34" ht="15">
      <c r="A79" s="3" t="s">
        <v>238</v>
      </c>
      <c r="B79" s="4">
        <v>1</v>
      </c>
      <c r="C79" s="3" t="s">
        <v>16</v>
      </c>
      <c r="D79" s="3" t="s">
        <v>239</v>
      </c>
      <c r="E79" s="3" t="s">
        <v>240</v>
      </c>
      <c r="F79" s="5"/>
      <c r="H79" s="3" t="s">
        <v>2020</v>
      </c>
      <c r="I79" s="6">
        <v>4</v>
      </c>
      <c r="J79" t="b">
        <f t="shared" si="1"/>
        <v>1</v>
      </c>
      <c r="K79" s="7" t="s">
        <v>238</v>
      </c>
      <c r="L79" s="7" t="s">
        <v>239</v>
      </c>
      <c r="M79" s="7" t="s">
        <v>16</v>
      </c>
      <c r="N79" s="7" t="s">
        <v>2020</v>
      </c>
      <c r="O79" s="6">
        <v>1</v>
      </c>
      <c r="P79" s="7" t="s">
        <v>1947</v>
      </c>
      <c r="Q79" s="7" t="s">
        <v>1942</v>
      </c>
      <c r="R79" s="8"/>
      <c r="S79" s="7" t="s">
        <v>1943</v>
      </c>
      <c r="T79" s="7" t="s">
        <v>240</v>
      </c>
      <c r="U79" s="7" t="s">
        <v>238</v>
      </c>
      <c r="V79" s="8"/>
      <c r="W79" s="8"/>
      <c r="X79" s="6" t="b">
        <v>0</v>
      </c>
      <c r="Y79" s="7" t="s">
        <v>16</v>
      </c>
      <c r="Z79" s="7" t="s">
        <v>1944</v>
      </c>
      <c r="AA79" s="6" t="b">
        <v>0</v>
      </c>
      <c r="AB79" s="6">
        <v>1000</v>
      </c>
      <c r="AC79" s="6">
        <v>1000</v>
      </c>
      <c r="AD79" s="6">
        <v>1000</v>
      </c>
      <c r="AE79" s="6">
        <v>5000</v>
      </c>
      <c r="AF79" s="7" t="s">
        <v>240</v>
      </c>
      <c r="AG79" s="7" t="s">
        <v>16</v>
      </c>
      <c r="AH79" s="6">
        <v>4</v>
      </c>
    </row>
    <row r="80" spans="1:34" ht="15">
      <c r="A80" s="3" t="s">
        <v>241</v>
      </c>
      <c r="B80" s="4">
        <v>1</v>
      </c>
      <c r="C80" s="3" t="s">
        <v>31</v>
      </c>
      <c r="D80" s="3" t="s">
        <v>242</v>
      </c>
      <c r="E80" s="3" t="s">
        <v>243</v>
      </c>
      <c r="F80" s="5"/>
      <c r="H80" s="3" t="s">
        <v>2020</v>
      </c>
      <c r="I80" s="6">
        <v>4</v>
      </c>
      <c r="J80" t="b">
        <f t="shared" si="1"/>
        <v>1</v>
      </c>
      <c r="K80" s="7" t="s">
        <v>241</v>
      </c>
      <c r="L80" s="7" t="s">
        <v>242</v>
      </c>
      <c r="M80" s="7" t="s">
        <v>31</v>
      </c>
      <c r="N80" s="7" t="s">
        <v>2020</v>
      </c>
      <c r="O80" s="6">
        <v>1</v>
      </c>
      <c r="P80" s="7" t="s">
        <v>1952</v>
      </c>
      <c r="Q80" s="7" t="s">
        <v>1942</v>
      </c>
      <c r="R80" s="8"/>
      <c r="S80" s="7" t="s">
        <v>1943</v>
      </c>
      <c r="T80" s="7" t="s">
        <v>243</v>
      </c>
      <c r="U80" s="7" t="s">
        <v>241</v>
      </c>
      <c r="V80" s="8"/>
      <c r="W80" s="8"/>
      <c r="X80" s="6" t="b">
        <v>0</v>
      </c>
      <c r="Y80" s="7" t="s">
        <v>31</v>
      </c>
      <c r="Z80" s="7" t="s">
        <v>1944</v>
      </c>
      <c r="AA80" s="6" t="b">
        <v>0</v>
      </c>
      <c r="AB80" s="8"/>
      <c r="AC80" s="8"/>
      <c r="AD80" s="8"/>
      <c r="AE80" s="8"/>
      <c r="AF80" s="7" t="s">
        <v>243</v>
      </c>
      <c r="AG80" s="7" t="s">
        <v>31</v>
      </c>
      <c r="AH80" s="6">
        <v>4</v>
      </c>
    </row>
    <row r="81" spans="1:34" ht="15">
      <c r="A81" s="3" t="s">
        <v>244</v>
      </c>
      <c r="B81" s="4">
        <v>9</v>
      </c>
      <c r="C81" s="3" t="s">
        <v>34</v>
      </c>
      <c r="D81" s="3" t="s">
        <v>245</v>
      </c>
      <c r="E81" s="3" t="s">
        <v>246</v>
      </c>
      <c r="F81" s="5"/>
      <c r="H81" s="3" t="s">
        <v>2020</v>
      </c>
      <c r="I81" s="6">
        <v>6</v>
      </c>
      <c r="J81" t="b">
        <f t="shared" si="1"/>
        <v>1</v>
      </c>
      <c r="K81" s="7" t="s">
        <v>244</v>
      </c>
      <c r="L81" s="7" t="s">
        <v>245</v>
      </c>
      <c r="M81" s="7" t="s">
        <v>34</v>
      </c>
      <c r="N81" s="7" t="s">
        <v>2020</v>
      </c>
      <c r="O81" s="6">
        <v>9</v>
      </c>
      <c r="P81" s="7" t="s">
        <v>1953</v>
      </c>
      <c r="Q81" s="7" t="s">
        <v>1942</v>
      </c>
      <c r="R81" s="8"/>
      <c r="S81" s="7" t="s">
        <v>1943</v>
      </c>
      <c r="T81" s="7" t="s">
        <v>246</v>
      </c>
      <c r="U81" s="7" t="s">
        <v>244</v>
      </c>
      <c r="V81" s="8"/>
      <c r="W81" s="8"/>
      <c r="X81" s="6" t="b">
        <v>0</v>
      </c>
      <c r="Y81" s="7" t="s">
        <v>34</v>
      </c>
      <c r="Z81" s="7" t="s">
        <v>1944</v>
      </c>
      <c r="AA81" s="6" t="b">
        <v>0</v>
      </c>
      <c r="AB81" s="6">
        <v>44930</v>
      </c>
      <c r="AC81" s="6">
        <v>5921</v>
      </c>
      <c r="AD81" s="6">
        <v>11648</v>
      </c>
      <c r="AE81" s="6">
        <v>62499</v>
      </c>
      <c r="AF81" s="7" t="s">
        <v>246</v>
      </c>
      <c r="AG81" s="7" t="s">
        <v>34</v>
      </c>
      <c r="AH81" s="6">
        <v>6</v>
      </c>
    </row>
    <row r="82" spans="1:34" ht="15">
      <c r="A82" s="3" t="s">
        <v>247</v>
      </c>
      <c r="B82" s="4">
        <v>9</v>
      </c>
      <c r="C82" s="3" t="s">
        <v>37</v>
      </c>
      <c r="D82" s="3" t="s">
        <v>248</v>
      </c>
      <c r="E82" s="3" t="s">
        <v>240</v>
      </c>
      <c r="F82" s="5"/>
      <c r="H82" s="3" t="s">
        <v>2020</v>
      </c>
      <c r="I82" s="6">
        <v>6</v>
      </c>
      <c r="J82" t="b">
        <f t="shared" si="1"/>
        <v>1</v>
      </c>
      <c r="K82" s="7" t="s">
        <v>247</v>
      </c>
      <c r="L82" s="7" t="s">
        <v>248</v>
      </c>
      <c r="M82" s="7" t="s">
        <v>37</v>
      </c>
      <c r="N82" s="7" t="s">
        <v>2020</v>
      </c>
      <c r="O82" s="6">
        <v>9</v>
      </c>
      <c r="P82" s="7" t="s">
        <v>1954</v>
      </c>
      <c r="Q82" s="7" t="s">
        <v>1942</v>
      </c>
      <c r="R82" s="8"/>
      <c r="S82" s="7" t="s">
        <v>1943</v>
      </c>
      <c r="T82" s="7" t="s">
        <v>240</v>
      </c>
      <c r="U82" s="7" t="s">
        <v>247</v>
      </c>
      <c r="V82" s="8"/>
      <c r="W82" s="8"/>
      <c r="X82" s="6" t="b">
        <v>0</v>
      </c>
      <c r="Y82" s="7" t="s">
        <v>37</v>
      </c>
      <c r="Z82" s="7" t="s">
        <v>1944</v>
      </c>
      <c r="AA82" s="6" t="b">
        <v>0</v>
      </c>
      <c r="AB82" s="8"/>
      <c r="AC82" s="8"/>
      <c r="AD82" s="8"/>
      <c r="AE82" s="8"/>
      <c r="AF82" s="7" t="s">
        <v>240</v>
      </c>
      <c r="AG82" s="7" t="s">
        <v>37</v>
      </c>
      <c r="AH82" s="6">
        <v>6</v>
      </c>
    </row>
    <row r="83" spans="1:34" ht="15">
      <c r="A83" s="3" t="s">
        <v>249</v>
      </c>
      <c r="B83" s="4">
        <v>9</v>
      </c>
      <c r="C83" s="3" t="s">
        <v>40</v>
      </c>
      <c r="D83" s="3" t="s">
        <v>250</v>
      </c>
      <c r="E83" s="3" t="s">
        <v>243</v>
      </c>
      <c r="F83" s="5"/>
      <c r="H83" s="3" t="s">
        <v>2020</v>
      </c>
      <c r="I83" s="6">
        <v>6</v>
      </c>
      <c r="J83" t="b">
        <f t="shared" si="1"/>
        <v>1</v>
      </c>
      <c r="K83" s="7" t="s">
        <v>249</v>
      </c>
      <c r="L83" s="7" t="s">
        <v>250</v>
      </c>
      <c r="M83" s="7" t="s">
        <v>2021</v>
      </c>
      <c r="N83" s="7" t="s">
        <v>2020</v>
      </c>
      <c r="O83" s="6">
        <v>9</v>
      </c>
      <c r="P83" s="7" t="s">
        <v>1955</v>
      </c>
      <c r="Q83" s="7" t="s">
        <v>1942</v>
      </c>
      <c r="R83" s="8"/>
      <c r="S83" s="7" t="s">
        <v>1943</v>
      </c>
      <c r="T83" s="7" t="s">
        <v>243</v>
      </c>
      <c r="U83" s="7" t="s">
        <v>249</v>
      </c>
      <c r="V83" s="8"/>
      <c r="W83" s="8"/>
      <c r="X83" s="6" t="b">
        <v>0</v>
      </c>
      <c r="Y83" s="7" t="s">
        <v>40</v>
      </c>
      <c r="Z83" s="7" t="s">
        <v>1944</v>
      </c>
      <c r="AA83" s="6" t="b">
        <v>0</v>
      </c>
      <c r="AB83" s="6">
        <v>21734</v>
      </c>
      <c r="AC83" s="6">
        <v>4892</v>
      </c>
      <c r="AD83" s="6">
        <v>15060</v>
      </c>
      <c r="AE83" s="6">
        <v>52744</v>
      </c>
      <c r="AF83" s="7" t="s">
        <v>243</v>
      </c>
      <c r="AG83" s="7" t="s">
        <v>40</v>
      </c>
      <c r="AH83" s="6">
        <v>6</v>
      </c>
    </row>
    <row r="84" spans="1:34" ht="15">
      <c r="A84" s="3" t="s">
        <v>251</v>
      </c>
      <c r="B84" s="4">
        <v>3</v>
      </c>
      <c r="C84" s="3" t="s">
        <v>49</v>
      </c>
      <c r="D84" s="3" t="s">
        <v>252</v>
      </c>
      <c r="E84" s="3" t="s">
        <v>240</v>
      </c>
      <c r="F84" s="5"/>
      <c r="H84" s="3" t="s">
        <v>2020</v>
      </c>
      <c r="I84" s="6">
        <v>6</v>
      </c>
      <c r="J84" t="b">
        <f t="shared" si="1"/>
        <v>1</v>
      </c>
      <c r="K84" s="7" t="s">
        <v>251</v>
      </c>
      <c r="L84" s="7" t="s">
        <v>252</v>
      </c>
      <c r="M84" s="7" t="s">
        <v>2022</v>
      </c>
      <c r="N84" s="7" t="s">
        <v>2020</v>
      </c>
      <c r="O84" s="6">
        <v>3</v>
      </c>
      <c r="P84" s="7" t="s">
        <v>1958</v>
      </c>
      <c r="Q84" s="7" t="s">
        <v>1942</v>
      </c>
      <c r="R84" s="8"/>
      <c r="S84" s="7" t="s">
        <v>1943</v>
      </c>
      <c r="T84" s="7" t="s">
        <v>240</v>
      </c>
      <c r="U84" s="7" t="s">
        <v>251</v>
      </c>
      <c r="V84" s="8"/>
      <c r="W84" s="8"/>
      <c r="X84" s="6" t="b">
        <v>0</v>
      </c>
      <c r="Y84" s="7" t="s">
        <v>49</v>
      </c>
      <c r="Z84" s="7" t="s">
        <v>1944</v>
      </c>
      <c r="AA84" s="6" t="b">
        <v>0</v>
      </c>
      <c r="AB84" s="8"/>
      <c r="AC84" s="8"/>
      <c r="AD84" s="8"/>
      <c r="AE84" s="8"/>
      <c r="AF84" s="7" t="s">
        <v>240</v>
      </c>
      <c r="AG84" s="7" t="s">
        <v>49</v>
      </c>
      <c r="AH84" s="6">
        <v>6</v>
      </c>
    </row>
    <row r="85" spans="1:34" ht="15">
      <c r="A85" s="3" t="s">
        <v>253</v>
      </c>
      <c r="B85" s="4">
        <v>14</v>
      </c>
      <c r="C85" s="3" t="s">
        <v>58</v>
      </c>
      <c r="D85" s="3" t="s">
        <v>254</v>
      </c>
      <c r="E85" s="3" t="s">
        <v>246</v>
      </c>
      <c r="F85" s="5"/>
      <c r="H85" s="3" t="s">
        <v>2020</v>
      </c>
      <c r="I85" s="6">
        <v>9</v>
      </c>
      <c r="J85" t="b">
        <f t="shared" si="1"/>
        <v>1</v>
      </c>
      <c r="K85" s="7" t="s">
        <v>253</v>
      </c>
      <c r="L85" s="7" t="s">
        <v>254</v>
      </c>
      <c r="M85" s="7" t="s">
        <v>2023</v>
      </c>
      <c r="N85" s="7" t="s">
        <v>2020</v>
      </c>
      <c r="O85" s="6">
        <v>14</v>
      </c>
      <c r="P85" s="7" t="s">
        <v>1961</v>
      </c>
      <c r="Q85" s="7" t="s">
        <v>1942</v>
      </c>
      <c r="R85" s="8"/>
      <c r="S85" s="7" t="s">
        <v>1943</v>
      </c>
      <c r="T85" s="7" t="s">
        <v>246</v>
      </c>
      <c r="U85" s="7" t="s">
        <v>253</v>
      </c>
      <c r="V85" s="8"/>
      <c r="W85" s="8"/>
      <c r="X85" s="6" t="b">
        <v>0</v>
      </c>
      <c r="Y85" s="7" t="s">
        <v>58</v>
      </c>
      <c r="Z85" s="7" t="s">
        <v>1944</v>
      </c>
      <c r="AA85" s="6" t="b">
        <v>0</v>
      </c>
      <c r="AB85" s="8"/>
      <c r="AC85" s="8"/>
      <c r="AD85" s="8"/>
      <c r="AE85" s="8"/>
      <c r="AF85" s="7" t="s">
        <v>246</v>
      </c>
      <c r="AG85" s="7" t="s">
        <v>58</v>
      </c>
      <c r="AH85" s="6">
        <v>9</v>
      </c>
    </row>
    <row r="86" spans="1:34" ht="15">
      <c r="A86" s="3" t="s">
        <v>255</v>
      </c>
      <c r="B86" s="4">
        <v>14</v>
      </c>
      <c r="C86" s="3" t="s">
        <v>61</v>
      </c>
      <c r="D86" s="3" t="s">
        <v>256</v>
      </c>
      <c r="E86" s="3" t="s">
        <v>240</v>
      </c>
      <c r="F86" s="5"/>
      <c r="H86" s="3" t="s">
        <v>2020</v>
      </c>
      <c r="I86" s="6">
        <v>9</v>
      </c>
      <c r="J86" t="b">
        <f t="shared" si="1"/>
        <v>1</v>
      </c>
      <c r="K86" s="7" t="s">
        <v>255</v>
      </c>
      <c r="L86" s="7" t="s">
        <v>256</v>
      </c>
      <c r="M86" s="7" t="s">
        <v>61</v>
      </c>
      <c r="N86" s="7" t="s">
        <v>2020</v>
      </c>
      <c r="O86" s="6">
        <v>14</v>
      </c>
      <c r="P86" s="7" t="s">
        <v>1962</v>
      </c>
      <c r="Q86" s="7" t="s">
        <v>1942</v>
      </c>
      <c r="R86" s="8"/>
      <c r="S86" s="7" t="s">
        <v>1943</v>
      </c>
      <c r="T86" s="7" t="s">
        <v>240</v>
      </c>
      <c r="U86" s="7" t="s">
        <v>255</v>
      </c>
      <c r="V86" s="8"/>
      <c r="W86" s="8"/>
      <c r="X86" s="6" t="b">
        <v>0</v>
      </c>
      <c r="Y86" s="7" t="s">
        <v>61</v>
      </c>
      <c r="Z86" s="7" t="s">
        <v>1944</v>
      </c>
      <c r="AA86" s="6" t="b">
        <v>0</v>
      </c>
      <c r="AB86" s="8"/>
      <c r="AC86" s="8"/>
      <c r="AD86" s="8"/>
      <c r="AE86" s="8"/>
      <c r="AF86" s="7" t="s">
        <v>240</v>
      </c>
      <c r="AG86" s="7" t="s">
        <v>61</v>
      </c>
      <c r="AH86" s="6">
        <v>9</v>
      </c>
    </row>
    <row r="87" spans="1:34" ht="15">
      <c r="A87" s="3" t="s">
        <v>257</v>
      </c>
      <c r="B87" s="4">
        <v>14</v>
      </c>
      <c r="C87" s="3" t="s">
        <v>64</v>
      </c>
      <c r="D87" s="3" t="s">
        <v>258</v>
      </c>
      <c r="E87" s="3" t="s">
        <v>243</v>
      </c>
      <c r="F87" s="5"/>
      <c r="H87" s="3" t="s">
        <v>2020</v>
      </c>
      <c r="I87" s="6">
        <v>9</v>
      </c>
      <c r="J87" t="b">
        <f t="shared" si="1"/>
        <v>1</v>
      </c>
      <c r="K87" s="7" t="s">
        <v>257</v>
      </c>
      <c r="L87" s="7" t="s">
        <v>258</v>
      </c>
      <c r="M87" s="7" t="s">
        <v>64</v>
      </c>
      <c r="N87" s="7" t="s">
        <v>2020</v>
      </c>
      <c r="O87" s="6">
        <v>14</v>
      </c>
      <c r="P87" s="7" t="s">
        <v>1963</v>
      </c>
      <c r="Q87" s="7" t="s">
        <v>1942</v>
      </c>
      <c r="R87" s="8"/>
      <c r="S87" s="7" t="s">
        <v>1943</v>
      </c>
      <c r="T87" s="7" t="s">
        <v>243</v>
      </c>
      <c r="U87" s="7" t="s">
        <v>257</v>
      </c>
      <c r="V87" s="8"/>
      <c r="W87" s="8"/>
      <c r="X87" s="6" t="b">
        <v>0</v>
      </c>
      <c r="Y87" s="7" t="s">
        <v>64</v>
      </c>
      <c r="Z87" s="7" t="s">
        <v>1944</v>
      </c>
      <c r="AA87" s="6" t="b">
        <v>0</v>
      </c>
      <c r="AB87" s="6">
        <v>24079</v>
      </c>
      <c r="AC87" s="6">
        <v>11053</v>
      </c>
      <c r="AD87" s="6">
        <v>4887</v>
      </c>
      <c r="AE87" s="6">
        <v>40739</v>
      </c>
      <c r="AF87" s="7" t="s">
        <v>243</v>
      </c>
      <c r="AG87" s="7" t="s">
        <v>64</v>
      </c>
      <c r="AH87" s="6">
        <v>9</v>
      </c>
    </row>
    <row r="88" spans="1:34" ht="15">
      <c r="A88" s="3" t="s">
        <v>259</v>
      </c>
      <c r="B88" s="4">
        <v>13</v>
      </c>
      <c r="C88" s="3" t="s">
        <v>70</v>
      </c>
      <c r="D88" s="3" t="s">
        <v>260</v>
      </c>
      <c r="E88" s="3" t="s">
        <v>246</v>
      </c>
      <c r="F88" s="5"/>
      <c r="H88" s="3" t="s">
        <v>2020</v>
      </c>
      <c r="I88" s="6">
        <v>10</v>
      </c>
      <c r="J88" t="b">
        <f t="shared" si="1"/>
        <v>1</v>
      </c>
      <c r="K88" s="7" t="s">
        <v>259</v>
      </c>
      <c r="L88" s="7" t="s">
        <v>260</v>
      </c>
      <c r="M88" s="7" t="s">
        <v>2024</v>
      </c>
      <c r="N88" s="7" t="s">
        <v>2020</v>
      </c>
      <c r="O88" s="6">
        <v>13</v>
      </c>
      <c r="P88" s="7" t="s">
        <v>1965</v>
      </c>
      <c r="Q88" s="7" t="s">
        <v>1942</v>
      </c>
      <c r="R88" s="8"/>
      <c r="S88" s="7" t="s">
        <v>1943</v>
      </c>
      <c r="T88" s="7" t="s">
        <v>246</v>
      </c>
      <c r="U88" s="7" t="s">
        <v>259</v>
      </c>
      <c r="V88" s="8"/>
      <c r="W88" s="8"/>
      <c r="X88" s="6" t="b">
        <v>0</v>
      </c>
      <c r="Y88" s="7" t="s">
        <v>70</v>
      </c>
      <c r="Z88" s="7" t="s">
        <v>1944</v>
      </c>
      <c r="AA88" s="6" t="b">
        <v>0</v>
      </c>
      <c r="AB88" s="8"/>
      <c r="AC88" s="8"/>
      <c r="AD88" s="8"/>
      <c r="AE88" s="8"/>
      <c r="AF88" s="7" t="s">
        <v>246</v>
      </c>
      <c r="AG88" s="7" t="s">
        <v>70</v>
      </c>
      <c r="AH88" s="6">
        <v>10</v>
      </c>
    </row>
    <row r="89" spans="1:34" ht="15">
      <c r="A89" s="3" t="s">
        <v>261</v>
      </c>
      <c r="B89" s="4">
        <v>12</v>
      </c>
      <c r="C89" s="3" t="s">
        <v>85</v>
      </c>
      <c r="D89" s="3" t="s">
        <v>262</v>
      </c>
      <c r="E89" s="3" t="s">
        <v>246</v>
      </c>
      <c r="F89" s="5"/>
      <c r="H89" s="3" t="s">
        <v>2020</v>
      </c>
      <c r="I89" s="6">
        <v>7</v>
      </c>
      <c r="J89" t="b">
        <f t="shared" si="1"/>
        <v>1</v>
      </c>
      <c r="K89" s="7" t="s">
        <v>261</v>
      </c>
      <c r="L89" s="7" t="s">
        <v>262</v>
      </c>
      <c r="M89" s="7" t="s">
        <v>85</v>
      </c>
      <c r="N89" s="7" t="s">
        <v>2020</v>
      </c>
      <c r="O89" s="6">
        <v>12</v>
      </c>
      <c r="P89" s="7" t="s">
        <v>1970</v>
      </c>
      <c r="Q89" s="7" t="s">
        <v>1942</v>
      </c>
      <c r="R89" s="8"/>
      <c r="S89" s="7" t="s">
        <v>1943</v>
      </c>
      <c r="T89" s="7" t="s">
        <v>246</v>
      </c>
      <c r="U89" s="7" t="s">
        <v>261</v>
      </c>
      <c r="V89" s="8"/>
      <c r="W89" s="8"/>
      <c r="X89" s="6" t="b">
        <v>0</v>
      </c>
      <c r="Y89" s="7" t="s">
        <v>85</v>
      </c>
      <c r="Z89" s="7" t="s">
        <v>1944</v>
      </c>
      <c r="AA89" s="6" t="b">
        <v>0</v>
      </c>
      <c r="AB89" s="6">
        <v>174952</v>
      </c>
      <c r="AC89" s="6">
        <v>82980</v>
      </c>
      <c r="AD89" s="6">
        <v>103126</v>
      </c>
      <c r="AE89" s="6">
        <v>361058</v>
      </c>
      <c r="AF89" s="7" t="s">
        <v>246</v>
      </c>
      <c r="AG89" s="7" t="s">
        <v>85</v>
      </c>
      <c r="AH89" s="6">
        <v>7</v>
      </c>
    </row>
    <row r="90" spans="1:34" ht="15">
      <c r="A90" s="3" t="s">
        <v>263</v>
      </c>
      <c r="B90" s="4">
        <v>10</v>
      </c>
      <c r="C90" s="3" t="s">
        <v>88</v>
      </c>
      <c r="D90" s="3" t="s">
        <v>264</v>
      </c>
      <c r="E90" s="3" t="s">
        <v>240</v>
      </c>
      <c r="F90" s="5"/>
      <c r="H90" s="3" t="s">
        <v>2020</v>
      </c>
      <c r="I90" s="6">
        <v>8</v>
      </c>
      <c r="J90" t="b">
        <f t="shared" si="1"/>
        <v>1</v>
      </c>
      <c r="K90" s="7" t="s">
        <v>263</v>
      </c>
      <c r="L90" s="7" t="s">
        <v>264</v>
      </c>
      <c r="M90" s="7" t="s">
        <v>88</v>
      </c>
      <c r="N90" s="7" t="s">
        <v>2020</v>
      </c>
      <c r="O90" s="6">
        <v>10</v>
      </c>
      <c r="P90" s="7" t="s">
        <v>1971</v>
      </c>
      <c r="Q90" s="7" t="s">
        <v>1942</v>
      </c>
      <c r="R90" s="8"/>
      <c r="S90" s="7" t="s">
        <v>1943</v>
      </c>
      <c r="T90" s="7" t="s">
        <v>240</v>
      </c>
      <c r="U90" s="7" t="s">
        <v>263</v>
      </c>
      <c r="V90" s="8"/>
      <c r="W90" s="8"/>
      <c r="X90" s="6" t="b">
        <v>0</v>
      </c>
      <c r="Y90" s="7" t="s">
        <v>88</v>
      </c>
      <c r="Z90" s="7" t="s">
        <v>1944</v>
      </c>
      <c r="AA90" s="6" t="b">
        <v>0</v>
      </c>
      <c r="AB90" s="8"/>
      <c r="AC90" s="8"/>
      <c r="AD90" s="8"/>
      <c r="AE90" s="8"/>
      <c r="AF90" s="7" t="s">
        <v>240</v>
      </c>
      <c r="AG90" s="7" t="s">
        <v>88</v>
      </c>
      <c r="AH90" s="6">
        <v>8</v>
      </c>
    </row>
    <row r="91" spans="1:34" ht="15">
      <c r="A91" s="3" t="s">
        <v>265</v>
      </c>
      <c r="B91" s="4">
        <v>15</v>
      </c>
      <c r="C91" s="3" t="s">
        <v>121</v>
      </c>
      <c r="D91" s="3" t="s">
        <v>266</v>
      </c>
      <c r="E91" s="3" t="s">
        <v>246</v>
      </c>
      <c r="F91" s="5"/>
      <c r="H91" s="3" t="s">
        <v>2020</v>
      </c>
      <c r="I91" s="6">
        <v>1</v>
      </c>
      <c r="J91" t="b">
        <f t="shared" si="1"/>
        <v>1</v>
      </c>
      <c r="K91" s="7" t="s">
        <v>265</v>
      </c>
      <c r="L91" s="7" t="s">
        <v>266</v>
      </c>
      <c r="M91" s="7" t="s">
        <v>121</v>
      </c>
      <c r="N91" s="7" t="s">
        <v>2020</v>
      </c>
      <c r="O91" s="6">
        <v>15</v>
      </c>
      <c r="P91" s="7" t="s">
        <v>1982</v>
      </c>
      <c r="Q91" s="7" t="s">
        <v>1942</v>
      </c>
      <c r="R91" s="8"/>
      <c r="S91" s="7" t="s">
        <v>1943</v>
      </c>
      <c r="T91" s="7" t="s">
        <v>246</v>
      </c>
      <c r="U91" s="7" t="s">
        <v>265</v>
      </c>
      <c r="V91" s="8"/>
      <c r="W91" s="8"/>
      <c r="X91" s="6" t="b">
        <v>0</v>
      </c>
      <c r="Y91" s="7" t="s">
        <v>121</v>
      </c>
      <c r="Z91" s="7" t="s">
        <v>1944</v>
      </c>
      <c r="AA91" s="6" t="b">
        <v>0</v>
      </c>
      <c r="AB91" s="8"/>
      <c r="AC91" s="8"/>
      <c r="AD91" s="8"/>
      <c r="AE91" s="8"/>
      <c r="AF91" s="7" t="s">
        <v>246</v>
      </c>
      <c r="AG91" s="7" t="s">
        <v>121</v>
      </c>
      <c r="AH91" s="6">
        <v>1</v>
      </c>
    </row>
    <row r="92" spans="1:34" ht="15">
      <c r="A92" s="3" t="s">
        <v>267</v>
      </c>
      <c r="B92" s="4">
        <v>17</v>
      </c>
      <c r="C92" s="3" t="s">
        <v>124</v>
      </c>
      <c r="D92" s="3" t="s">
        <v>268</v>
      </c>
      <c r="E92" s="3" t="s">
        <v>240</v>
      </c>
      <c r="F92" s="5"/>
      <c r="H92" s="3" t="s">
        <v>2020</v>
      </c>
      <c r="I92" s="6">
        <v>2</v>
      </c>
      <c r="J92" t="b">
        <f t="shared" si="1"/>
        <v>1</v>
      </c>
      <c r="K92" s="7" t="s">
        <v>267</v>
      </c>
      <c r="L92" s="7" t="s">
        <v>268</v>
      </c>
      <c r="M92" s="7" t="s">
        <v>124</v>
      </c>
      <c r="N92" s="7" t="s">
        <v>2020</v>
      </c>
      <c r="O92" s="6">
        <v>17</v>
      </c>
      <c r="P92" s="7" t="s">
        <v>1983</v>
      </c>
      <c r="Q92" s="7" t="s">
        <v>1942</v>
      </c>
      <c r="R92" s="8"/>
      <c r="S92" s="7" t="s">
        <v>1943</v>
      </c>
      <c r="T92" s="7" t="s">
        <v>240</v>
      </c>
      <c r="U92" s="7" t="s">
        <v>267</v>
      </c>
      <c r="V92" s="8"/>
      <c r="W92" s="8"/>
      <c r="X92" s="6" t="b">
        <v>0</v>
      </c>
      <c r="Y92" s="7" t="s">
        <v>124</v>
      </c>
      <c r="Z92" s="7" t="s">
        <v>1944</v>
      </c>
      <c r="AA92" s="6" t="b">
        <v>0</v>
      </c>
      <c r="AB92" s="8"/>
      <c r="AC92" s="8"/>
      <c r="AD92" s="8"/>
      <c r="AE92" s="8"/>
      <c r="AF92" s="7" t="s">
        <v>240</v>
      </c>
      <c r="AG92" s="7" t="s">
        <v>124</v>
      </c>
      <c r="AH92" s="6">
        <v>2</v>
      </c>
    </row>
    <row r="93" spans="1:34" ht="15">
      <c r="A93" s="3" t="s">
        <v>269</v>
      </c>
      <c r="B93" s="4">
        <v>16</v>
      </c>
      <c r="C93" s="3" t="s">
        <v>136</v>
      </c>
      <c r="D93" s="3" t="s">
        <v>270</v>
      </c>
      <c r="E93" s="3" t="s">
        <v>243</v>
      </c>
      <c r="F93" s="5"/>
      <c r="H93" s="3" t="s">
        <v>2020</v>
      </c>
      <c r="I93" s="6">
        <v>1</v>
      </c>
      <c r="J93" t="b">
        <f t="shared" si="1"/>
        <v>1</v>
      </c>
      <c r="K93" s="7" t="s">
        <v>269</v>
      </c>
      <c r="L93" s="7" t="s">
        <v>270</v>
      </c>
      <c r="M93" s="7" t="s">
        <v>2025</v>
      </c>
      <c r="N93" s="7" t="s">
        <v>2020</v>
      </c>
      <c r="O93" s="6">
        <v>16</v>
      </c>
      <c r="P93" s="7" t="s">
        <v>1987</v>
      </c>
      <c r="Q93" s="7" t="s">
        <v>1942</v>
      </c>
      <c r="R93" s="8"/>
      <c r="S93" s="7" t="s">
        <v>1943</v>
      </c>
      <c r="T93" s="7" t="s">
        <v>243</v>
      </c>
      <c r="U93" s="7" t="s">
        <v>269</v>
      </c>
      <c r="V93" s="8"/>
      <c r="W93" s="8"/>
      <c r="X93" s="6" t="b">
        <v>0</v>
      </c>
      <c r="Y93" s="7" t="s">
        <v>136</v>
      </c>
      <c r="Z93" s="7" t="s">
        <v>1944</v>
      </c>
      <c r="AA93" s="6" t="b">
        <v>0</v>
      </c>
      <c r="AB93" s="6">
        <v>36485</v>
      </c>
      <c r="AC93" s="6">
        <v>4944</v>
      </c>
      <c r="AD93" s="6">
        <v>8679</v>
      </c>
      <c r="AE93" s="6">
        <v>51996</v>
      </c>
      <c r="AF93" s="7" t="s">
        <v>243</v>
      </c>
      <c r="AG93" s="7" t="s">
        <v>136</v>
      </c>
      <c r="AH93" s="6">
        <v>1</v>
      </c>
    </row>
    <row r="94" spans="1:34" ht="15">
      <c r="A94" s="3" t="s">
        <v>271</v>
      </c>
      <c r="B94" s="4">
        <v>18</v>
      </c>
      <c r="C94" s="3" t="s">
        <v>142</v>
      </c>
      <c r="D94" s="3" t="s">
        <v>272</v>
      </c>
      <c r="E94" s="3" t="s">
        <v>243</v>
      </c>
      <c r="F94" s="5"/>
      <c r="H94" s="3" t="s">
        <v>2020</v>
      </c>
      <c r="I94" s="6">
        <v>3</v>
      </c>
      <c r="J94" t="b">
        <f t="shared" si="1"/>
        <v>1</v>
      </c>
      <c r="K94" s="7" t="s">
        <v>271</v>
      </c>
      <c r="L94" s="7" t="s">
        <v>272</v>
      </c>
      <c r="M94" s="7" t="s">
        <v>2026</v>
      </c>
      <c r="N94" s="7" t="s">
        <v>2020</v>
      </c>
      <c r="O94" s="6">
        <v>18</v>
      </c>
      <c r="P94" s="7" t="s">
        <v>1989</v>
      </c>
      <c r="Q94" s="7" t="s">
        <v>1942</v>
      </c>
      <c r="R94" s="8"/>
      <c r="S94" s="7" t="s">
        <v>1943</v>
      </c>
      <c r="T94" s="7" t="s">
        <v>243</v>
      </c>
      <c r="U94" s="7" t="s">
        <v>271</v>
      </c>
      <c r="V94" s="8"/>
      <c r="W94" s="8"/>
      <c r="X94" s="6" t="b">
        <v>0</v>
      </c>
      <c r="Y94" s="7" t="s">
        <v>142</v>
      </c>
      <c r="Z94" s="7" t="s">
        <v>1944</v>
      </c>
      <c r="AA94" s="6" t="b">
        <v>0</v>
      </c>
      <c r="AB94" s="6">
        <v>57306</v>
      </c>
      <c r="AC94" s="6">
        <v>9341</v>
      </c>
      <c r="AD94" s="6">
        <v>13137</v>
      </c>
      <c r="AE94" s="6">
        <v>79784</v>
      </c>
      <c r="AF94" s="7" t="s">
        <v>243</v>
      </c>
      <c r="AG94" s="7" t="s">
        <v>142</v>
      </c>
      <c r="AH94" s="6">
        <v>3</v>
      </c>
    </row>
    <row r="95" spans="1:34" ht="15">
      <c r="A95" s="3" t="s">
        <v>273</v>
      </c>
      <c r="B95" s="4">
        <v>17</v>
      </c>
      <c r="C95" s="3" t="s">
        <v>157</v>
      </c>
      <c r="D95" s="3" t="s">
        <v>274</v>
      </c>
      <c r="E95" s="3" t="s">
        <v>246</v>
      </c>
      <c r="F95" s="5"/>
      <c r="H95" s="3" t="s">
        <v>2020</v>
      </c>
      <c r="I95" s="6">
        <v>2</v>
      </c>
      <c r="J95" t="b">
        <f t="shared" si="1"/>
        <v>1</v>
      </c>
      <c r="K95" s="7" t="s">
        <v>273</v>
      </c>
      <c r="L95" s="7" t="s">
        <v>274</v>
      </c>
      <c r="M95" s="7" t="s">
        <v>2027</v>
      </c>
      <c r="N95" s="7" t="s">
        <v>2020</v>
      </c>
      <c r="O95" s="6">
        <v>17</v>
      </c>
      <c r="P95" s="7" t="s">
        <v>1994</v>
      </c>
      <c r="Q95" s="7" t="s">
        <v>1942</v>
      </c>
      <c r="R95" s="8"/>
      <c r="S95" s="7" t="s">
        <v>1943</v>
      </c>
      <c r="T95" s="7" t="s">
        <v>246</v>
      </c>
      <c r="U95" s="7" t="s">
        <v>273</v>
      </c>
      <c r="V95" s="8"/>
      <c r="W95" s="8"/>
      <c r="X95" s="6" t="b">
        <v>0</v>
      </c>
      <c r="Y95" s="7" t="s">
        <v>157</v>
      </c>
      <c r="Z95" s="7" t="s">
        <v>1944</v>
      </c>
      <c r="AA95" s="6" t="b">
        <v>0</v>
      </c>
      <c r="AB95" s="8"/>
      <c r="AC95" s="8"/>
      <c r="AD95" s="8"/>
      <c r="AE95" s="8"/>
      <c r="AF95" s="7" t="s">
        <v>246</v>
      </c>
      <c r="AG95" s="7" t="s">
        <v>157</v>
      </c>
      <c r="AH95" s="6">
        <v>2</v>
      </c>
    </row>
    <row r="96" spans="1:34" ht="15">
      <c r="A96" s="3" t="s">
        <v>275</v>
      </c>
      <c r="B96" s="4">
        <v>4</v>
      </c>
      <c r="C96" s="3" t="s">
        <v>166</v>
      </c>
      <c r="D96" s="3" t="s">
        <v>276</v>
      </c>
      <c r="E96" s="3" t="s">
        <v>246</v>
      </c>
      <c r="F96" s="5"/>
      <c r="H96" s="3" t="s">
        <v>2020</v>
      </c>
      <c r="I96" s="6">
        <v>5</v>
      </c>
      <c r="J96" t="b">
        <f t="shared" si="1"/>
        <v>1</v>
      </c>
      <c r="K96" s="7" t="s">
        <v>275</v>
      </c>
      <c r="L96" s="7" t="s">
        <v>276</v>
      </c>
      <c r="M96" s="7" t="s">
        <v>166</v>
      </c>
      <c r="N96" s="7" t="s">
        <v>2020</v>
      </c>
      <c r="O96" s="6">
        <v>4</v>
      </c>
      <c r="P96" s="7" t="s">
        <v>1997</v>
      </c>
      <c r="Q96" s="7" t="s">
        <v>1942</v>
      </c>
      <c r="R96" s="8"/>
      <c r="S96" s="7" t="s">
        <v>1943</v>
      </c>
      <c r="T96" s="7" t="s">
        <v>246</v>
      </c>
      <c r="U96" s="7" t="s">
        <v>275</v>
      </c>
      <c r="V96" s="8"/>
      <c r="W96" s="8"/>
      <c r="X96" s="6" t="b">
        <v>0</v>
      </c>
      <c r="Y96" s="7" t="s">
        <v>166</v>
      </c>
      <c r="Z96" s="7" t="s">
        <v>1944</v>
      </c>
      <c r="AA96" s="6" t="b">
        <v>0</v>
      </c>
      <c r="AB96" s="8"/>
      <c r="AC96" s="8"/>
      <c r="AD96" s="8"/>
      <c r="AE96" s="8"/>
      <c r="AF96" s="7" t="s">
        <v>246</v>
      </c>
      <c r="AG96" s="7" t="s">
        <v>166</v>
      </c>
      <c r="AH96" s="6">
        <v>5</v>
      </c>
    </row>
    <row r="97" spans="1:34" ht="15">
      <c r="A97" s="3" t="s">
        <v>277</v>
      </c>
      <c r="B97" s="4">
        <v>4</v>
      </c>
      <c r="C97" s="3" t="s">
        <v>172</v>
      </c>
      <c r="D97" s="3" t="s">
        <v>278</v>
      </c>
      <c r="E97" s="3" t="s">
        <v>243</v>
      </c>
      <c r="F97" s="5"/>
      <c r="H97" s="3" t="s">
        <v>2020</v>
      </c>
      <c r="I97" s="6">
        <v>5</v>
      </c>
      <c r="J97" t="b">
        <f t="shared" si="1"/>
        <v>1</v>
      </c>
      <c r="K97" s="7" t="s">
        <v>277</v>
      </c>
      <c r="L97" s="7" t="s">
        <v>278</v>
      </c>
      <c r="M97" s="7" t="s">
        <v>2028</v>
      </c>
      <c r="N97" s="7" t="s">
        <v>2020</v>
      </c>
      <c r="O97" s="6">
        <v>4</v>
      </c>
      <c r="P97" s="7" t="s">
        <v>1999</v>
      </c>
      <c r="Q97" s="7" t="s">
        <v>1942</v>
      </c>
      <c r="R97" s="8"/>
      <c r="S97" s="7" t="s">
        <v>1943</v>
      </c>
      <c r="T97" s="7" t="s">
        <v>243</v>
      </c>
      <c r="U97" s="7" t="s">
        <v>277</v>
      </c>
      <c r="V97" s="8"/>
      <c r="W97" s="8"/>
      <c r="X97" s="6" t="b">
        <v>0</v>
      </c>
      <c r="Y97" s="7" t="s">
        <v>172</v>
      </c>
      <c r="Z97" s="7" t="s">
        <v>1944</v>
      </c>
      <c r="AA97" s="6" t="b">
        <v>0</v>
      </c>
      <c r="AB97" s="8"/>
      <c r="AC97" s="8"/>
      <c r="AD97" s="8"/>
      <c r="AE97" s="8"/>
      <c r="AF97" s="7" t="s">
        <v>243</v>
      </c>
      <c r="AG97" s="7" t="s">
        <v>172</v>
      </c>
      <c r="AH97" s="6">
        <v>5</v>
      </c>
    </row>
    <row r="98" spans="1:34" ht="15">
      <c r="A98" s="3" t="s">
        <v>279</v>
      </c>
      <c r="B98" s="4">
        <v>4</v>
      </c>
      <c r="C98" s="3" t="s">
        <v>175</v>
      </c>
      <c r="D98" s="3" t="s">
        <v>280</v>
      </c>
      <c r="E98" s="3" t="s">
        <v>240</v>
      </c>
      <c r="F98" s="5"/>
      <c r="H98" s="3" t="s">
        <v>2020</v>
      </c>
      <c r="I98" s="6">
        <v>5</v>
      </c>
      <c r="J98" t="b">
        <f t="shared" si="1"/>
        <v>1</v>
      </c>
      <c r="K98" s="7" t="s">
        <v>279</v>
      </c>
      <c r="L98" s="7" t="s">
        <v>280</v>
      </c>
      <c r="M98" s="7" t="s">
        <v>175</v>
      </c>
      <c r="N98" s="7" t="s">
        <v>2020</v>
      </c>
      <c r="O98" s="6">
        <v>4</v>
      </c>
      <c r="P98" s="7" t="s">
        <v>2000</v>
      </c>
      <c r="Q98" s="7" t="s">
        <v>1942</v>
      </c>
      <c r="R98" s="8"/>
      <c r="S98" s="7" t="s">
        <v>1943</v>
      </c>
      <c r="T98" s="7" t="s">
        <v>240</v>
      </c>
      <c r="U98" s="7" t="s">
        <v>279</v>
      </c>
      <c r="V98" s="8"/>
      <c r="W98" s="8"/>
      <c r="X98" s="6" t="b">
        <v>0</v>
      </c>
      <c r="Y98" s="7" t="s">
        <v>175</v>
      </c>
      <c r="Z98" s="7" t="s">
        <v>1944</v>
      </c>
      <c r="AA98" s="6" t="b">
        <v>0</v>
      </c>
      <c r="AB98" s="8"/>
      <c r="AC98" s="8"/>
      <c r="AD98" s="8"/>
      <c r="AE98" s="8"/>
      <c r="AF98" s="7" t="s">
        <v>240</v>
      </c>
      <c r="AG98" s="7" t="s">
        <v>175</v>
      </c>
      <c r="AH98" s="6">
        <v>5</v>
      </c>
    </row>
    <row r="99" spans="1:34" ht="15">
      <c r="A99" s="3" t="s">
        <v>281</v>
      </c>
      <c r="B99" s="4">
        <v>6</v>
      </c>
      <c r="C99" s="3" t="s">
        <v>190</v>
      </c>
      <c r="D99" s="3" t="s">
        <v>282</v>
      </c>
      <c r="E99" s="3" t="s">
        <v>243</v>
      </c>
      <c r="F99" s="5"/>
      <c r="H99" s="3" t="s">
        <v>2020</v>
      </c>
      <c r="I99" s="6">
        <v>11</v>
      </c>
      <c r="J99" t="b">
        <f t="shared" si="1"/>
        <v>1</v>
      </c>
      <c r="K99" s="7" t="s">
        <v>281</v>
      </c>
      <c r="L99" s="7" t="s">
        <v>282</v>
      </c>
      <c r="M99" s="7" t="s">
        <v>2029</v>
      </c>
      <c r="N99" s="7" t="s">
        <v>2020</v>
      </c>
      <c r="O99" s="6">
        <v>6</v>
      </c>
      <c r="P99" s="7" t="s">
        <v>2005</v>
      </c>
      <c r="Q99" s="7" t="s">
        <v>1942</v>
      </c>
      <c r="R99" s="8"/>
      <c r="S99" s="7" t="s">
        <v>1943</v>
      </c>
      <c r="T99" s="7" t="s">
        <v>243</v>
      </c>
      <c r="U99" s="7" t="s">
        <v>281</v>
      </c>
      <c r="V99" s="8"/>
      <c r="W99" s="8"/>
      <c r="X99" s="6" t="b">
        <v>0</v>
      </c>
      <c r="Y99" s="7" t="s">
        <v>190</v>
      </c>
      <c r="Z99" s="7" t="s">
        <v>1944</v>
      </c>
      <c r="AA99" s="6" t="b">
        <v>0</v>
      </c>
      <c r="AB99" s="6">
        <v>5216</v>
      </c>
      <c r="AC99" s="8"/>
      <c r="AD99" s="8"/>
      <c r="AE99" s="8"/>
      <c r="AF99" s="7" t="s">
        <v>243</v>
      </c>
      <c r="AG99" s="7" t="s">
        <v>190</v>
      </c>
      <c r="AH99" s="6">
        <v>11</v>
      </c>
    </row>
    <row r="100" spans="1:34" ht="15">
      <c r="A100" s="3" t="s">
        <v>283</v>
      </c>
      <c r="B100" s="4">
        <v>6</v>
      </c>
      <c r="C100" s="3" t="s">
        <v>202</v>
      </c>
      <c r="D100" s="3" t="s">
        <v>284</v>
      </c>
      <c r="E100" s="3" t="s">
        <v>243</v>
      </c>
      <c r="F100" s="5"/>
      <c r="H100" s="3" t="s">
        <v>2020</v>
      </c>
      <c r="I100" s="6">
        <v>11</v>
      </c>
      <c r="J100" t="b">
        <f t="shared" si="1"/>
        <v>1</v>
      </c>
      <c r="K100" s="7" t="s">
        <v>283</v>
      </c>
      <c r="L100" s="7" t="s">
        <v>284</v>
      </c>
      <c r="M100" s="7" t="s">
        <v>202</v>
      </c>
      <c r="N100" s="7" t="s">
        <v>2020</v>
      </c>
      <c r="O100" s="6">
        <v>6</v>
      </c>
      <c r="P100" s="7" t="s">
        <v>2009</v>
      </c>
      <c r="Q100" s="7" t="s">
        <v>1942</v>
      </c>
      <c r="R100" s="8"/>
      <c r="S100" s="7" t="s">
        <v>1943</v>
      </c>
      <c r="T100" s="7" t="s">
        <v>243</v>
      </c>
      <c r="U100" s="7" t="s">
        <v>283</v>
      </c>
      <c r="V100" s="8"/>
      <c r="W100" s="8"/>
      <c r="X100" s="6" t="b">
        <v>0</v>
      </c>
      <c r="Y100" s="7" t="s">
        <v>202</v>
      </c>
      <c r="Z100" s="7" t="s">
        <v>1944</v>
      </c>
      <c r="AA100" s="6" t="b">
        <v>0</v>
      </c>
      <c r="AB100" s="6">
        <v>113242</v>
      </c>
      <c r="AC100" s="6">
        <v>107060</v>
      </c>
      <c r="AD100" s="6">
        <v>71546</v>
      </c>
      <c r="AE100" s="6">
        <v>291848</v>
      </c>
      <c r="AF100" s="7" t="s">
        <v>243</v>
      </c>
      <c r="AG100" s="7" t="s">
        <v>202</v>
      </c>
      <c r="AH100" s="6">
        <v>11</v>
      </c>
    </row>
    <row r="101" spans="1:34" ht="15">
      <c r="A101" s="3" t="s">
        <v>285</v>
      </c>
      <c r="B101" s="4">
        <v>8</v>
      </c>
      <c r="C101" s="3" t="s">
        <v>211</v>
      </c>
      <c r="D101" s="3" t="s">
        <v>286</v>
      </c>
      <c r="E101" s="3" t="s">
        <v>243</v>
      </c>
      <c r="F101" s="5"/>
      <c r="H101" s="3" t="s">
        <v>2020</v>
      </c>
      <c r="I101" s="6">
        <v>12</v>
      </c>
      <c r="J101" t="b">
        <f t="shared" si="1"/>
        <v>1</v>
      </c>
      <c r="K101" s="7" t="s">
        <v>285</v>
      </c>
      <c r="L101" s="7" t="s">
        <v>286</v>
      </c>
      <c r="M101" s="7" t="s">
        <v>2030</v>
      </c>
      <c r="N101" s="7" t="s">
        <v>2020</v>
      </c>
      <c r="O101" s="6">
        <v>8</v>
      </c>
      <c r="P101" s="7" t="s">
        <v>2012</v>
      </c>
      <c r="Q101" s="7" t="s">
        <v>1941</v>
      </c>
      <c r="R101" s="8"/>
      <c r="S101" s="7" t="s">
        <v>1943</v>
      </c>
      <c r="T101" s="7" t="s">
        <v>243</v>
      </c>
      <c r="U101" s="7" t="s">
        <v>285</v>
      </c>
      <c r="V101" s="8"/>
      <c r="W101" s="8"/>
      <c r="X101" s="6" t="b">
        <v>0</v>
      </c>
      <c r="Y101" s="7" t="s">
        <v>211</v>
      </c>
      <c r="Z101" s="7" t="s">
        <v>1944</v>
      </c>
      <c r="AA101" s="6" t="b">
        <v>0</v>
      </c>
      <c r="AB101" s="6">
        <v>109210</v>
      </c>
      <c r="AC101" s="6">
        <v>18298</v>
      </c>
      <c r="AD101" s="6">
        <v>26256</v>
      </c>
      <c r="AE101" s="6">
        <v>159053</v>
      </c>
      <c r="AF101" s="7" t="s">
        <v>243</v>
      </c>
      <c r="AG101" s="7" t="s">
        <v>211</v>
      </c>
      <c r="AH101" s="6">
        <v>12</v>
      </c>
    </row>
    <row r="102" spans="1:34" ht="15">
      <c r="A102" s="3" t="s">
        <v>287</v>
      </c>
      <c r="B102" s="4">
        <v>7</v>
      </c>
      <c r="C102" s="3" t="s">
        <v>217</v>
      </c>
      <c r="D102" s="3" t="s">
        <v>288</v>
      </c>
      <c r="E102" s="3" t="s">
        <v>240</v>
      </c>
      <c r="F102" s="5"/>
      <c r="H102" s="3" t="s">
        <v>2020</v>
      </c>
      <c r="I102" s="6">
        <v>12</v>
      </c>
      <c r="J102" t="b">
        <f t="shared" si="1"/>
        <v>1</v>
      </c>
      <c r="K102" s="7" t="s">
        <v>287</v>
      </c>
      <c r="L102" s="7" t="s">
        <v>288</v>
      </c>
      <c r="M102" s="7" t="s">
        <v>217</v>
      </c>
      <c r="N102" s="7" t="s">
        <v>2020</v>
      </c>
      <c r="O102" s="6">
        <v>7</v>
      </c>
      <c r="P102" s="7" t="s">
        <v>2014</v>
      </c>
      <c r="Q102" s="7" t="s">
        <v>1942</v>
      </c>
      <c r="R102" s="8"/>
      <c r="S102" s="7" t="s">
        <v>1943</v>
      </c>
      <c r="T102" s="7" t="s">
        <v>240</v>
      </c>
      <c r="U102" s="7" t="s">
        <v>287</v>
      </c>
      <c r="V102" s="8"/>
      <c r="W102" s="8"/>
      <c r="X102" s="6" t="b">
        <v>0</v>
      </c>
      <c r="Y102" s="7" t="s">
        <v>217</v>
      </c>
      <c r="Z102" s="7" t="s">
        <v>1944</v>
      </c>
      <c r="AA102" s="6" t="b">
        <v>0</v>
      </c>
      <c r="AB102" s="8"/>
      <c r="AC102" s="8"/>
      <c r="AD102" s="8"/>
      <c r="AE102" s="8"/>
      <c r="AF102" s="7" t="s">
        <v>240</v>
      </c>
      <c r="AG102" s="7" t="s">
        <v>217</v>
      </c>
      <c r="AH102" s="6">
        <v>12</v>
      </c>
    </row>
    <row r="103" spans="1:34" ht="15">
      <c r="A103" s="3" t="s">
        <v>289</v>
      </c>
      <c r="B103" s="4">
        <v>8</v>
      </c>
      <c r="C103" s="3" t="s">
        <v>226</v>
      </c>
      <c r="D103" s="3" t="s">
        <v>290</v>
      </c>
      <c r="E103" s="3" t="s">
        <v>240</v>
      </c>
      <c r="F103" s="5"/>
      <c r="H103" s="3" t="s">
        <v>2020</v>
      </c>
      <c r="I103" s="6">
        <v>12</v>
      </c>
      <c r="J103" t="b">
        <f t="shared" si="1"/>
        <v>1</v>
      </c>
      <c r="K103" s="7" t="s">
        <v>289</v>
      </c>
      <c r="L103" s="7" t="s">
        <v>290</v>
      </c>
      <c r="M103" s="7" t="s">
        <v>226</v>
      </c>
      <c r="N103" s="7" t="s">
        <v>2020</v>
      </c>
      <c r="O103" s="6">
        <v>8</v>
      </c>
      <c r="P103" s="7" t="s">
        <v>2017</v>
      </c>
      <c r="Q103" s="7" t="s">
        <v>1942</v>
      </c>
      <c r="R103" s="8"/>
      <c r="S103" s="7" t="s">
        <v>1943</v>
      </c>
      <c r="T103" s="7" t="s">
        <v>240</v>
      </c>
      <c r="U103" s="7" t="s">
        <v>289</v>
      </c>
      <c r="V103" s="8"/>
      <c r="W103" s="8"/>
      <c r="X103" s="6" t="b">
        <v>0</v>
      </c>
      <c r="Y103" s="7" t="s">
        <v>226</v>
      </c>
      <c r="Z103" s="7" t="s">
        <v>1944</v>
      </c>
      <c r="AA103" s="6" t="b">
        <v>0</v>
      </c>
      <c r="AB103" s="8"/>
      <c r="AC103" s="8"/>
      <c r="AD103" s="8"/>
      <c r="AE103" s="8"/>
      <c r="AF103" s="7" t="s">
        <v>240</v>
      </c>
      <c r="AG103" s="7" t="s">
        <v>226</v>
      </c>
      <c r="AH103" s="6">
        <v>12</v>
      </c>
    </row>
    <row r="104" spans="1:34" ht="15">
      <c r="A104" s="3" t="s">
        <v>291</v>
      </c>
      <c r="B104" s="4">
        <v>3</v>
      </c>
      <c r="C104" s="3" t="s">
        <v>7</v>
      </c>
      <c r="D104" s="3" t="s">
        <v>292</v>
      </c>
      <c r="E104" s="3" t="s">
        <v>293</v>
      </c>
      <c r="F104" s="5"/>
      <c r="H104" s="3" t="s">
        <v>2031</v>
      </c>
      <c r="I104" s="6">
        <v>6</v>
      </c>
      <c r="J104" t="b">
        <f t="shared" si="1"/>
        <v>1</v>
      </c>
      <c r="K104" s="7" t="s">
        <v>291</v>
      </c>
      <c r="L104" s="7" t="s">
        <v>292</v>
      </c>
      <c r="M104" s="7" t="s">
        <v>7</v>
      </c>
      <c r="N104" s="7" t="s">
        <v>2031</v>
      </c>
      <c r="O104" s="6">
        <v>3</v>
      </c>
      <c r="P104" s="7" t="s">
        <v>1941</v>
      </c>
      <c r="Q104" s="7" t="s">
        <v>1942</v>
      </c>
      <c r="R104" s="8"/>
      <c r="S104" s="7" t="s">
        <v>1943</v>
      </c>
      <c r="T104" s="7" t="s">
        <v>293</v>
      </c>
      <c r="U104" s="7" t="s">
        <v>291</v>
      </c>
      <c r="V104" s="8"/>
      <c r="W104" s="8"/>
      <c r="X104" s="6" t="b">
        <v>0</v>
      </c>
      <c r="Y104" s="7" t="s">
        <v>7</v>
      </c>
      <c r="Z104" s="7" t="s">
        <v>1944</v>
      </c>
      <c r="AA104" s="6" t="b">
        <v>0</v>
      </c>
      <c r="AB104" s="6">
        <v>236818</v>
      </c>
      <c r="AC104" s="6">
        <v>364</v>
      </c>
      <c r="AD104" s="6">
        <v>20241</v>
      </c>
      <c r="AE104" s="6">
        <v>257423</v>
      </c>
      <c r="AF104" s="7" t="s">
        <v>293</v>
      </c>
      <c r="AG104" s="7" t="s">
        <v>7</v>
      </c>
      <c r="AH104" s="6">
        <v>6</v>
      </c>
    </row>
    <row r="105" spans="1:34" ht="15">
      <c r="A105" s="3" t="s">
        <v>294</v>
      </c>
      <c r="B105" s="4">
        <v>1</v>
      </c>
      <c r="C105" s="3" t="s">
        <v>6</v>
      </c>
      <c r="D105" s="3" t="s">
        <v>295</v>
      </c>
      <c r="E105" s="3" t="s">
        <v>296</v>
      </c>
      <c r="F105" s="5"/>
      <c r="H105" s="3" t="s">
        <v>2031</v>
      </c>
      <c r="I105" s="6">
        <v>4</v>
      </c>
      <c r="J105" t="b">
        <f t="shared" si="1"/>
        <v>1</v>
      </c>
      <c r="K105" s="7" t="s">
        <v>294</v>
      </c>
      <c r="L105" s="7" t="s">
        <v>295</v>
      </c>
      <c r="M105" s="7" t="s">
        <v>2032</v>
      </c>
      <c r="N105" s="7" t="s">
        <v>2031</v>
      </c>
      <c r="O105" s="6">
        <v>1</v>
      </c>
      <c r="P105" s="7" t="s">
        <v>1945</v>
      </c>
      <c r="Q105" s="7" t="s">
        <v>1942</v>
      </c>
      <c r="R105" s="8"/>
      <c r="S105" s="7" t="s">
        <v>1943</v>
      </c>
      <c r="T105" s="7" t="s">
        <v>296</v>
      </c>
      <c r="U105" s="7" t="s">
        <v>294</v>
      </c>
      <c r="V105" s="8"/>
      <c r="W105" s="8"/>
      <c r="X105" s="6" t="b">
        <v>0</v>
      </c>
      <c r="Y105" s="7" t="s">
        <v>6</v>
      </c>
      <c r="Z105" s="7" t="s">
        <v>1944</v>
      </c>
      <c r="AA105" s="6" t="b">
        <v>0</v>
      </c>
      <c r="AB105" s="8"/>
      <c r="AC105" s="8"/>
      <c r="AD105" s="8"/>
      <c r="AE105" s="8"/>
      <c r="AF105" s="7" t="s">
        <v>296</v>
      </c>
      <c r="AG105" s="7" t="s">
        <v>6</v>
      </c>
      <c r="AH105" s="6">
        <v>4</v>
      </c>
    </row>
    <row r="106" spans="1:34" ht="15">
      <c r="A106" s="3" t="s">
        <v>297</v>
      </c>
      <c r="B106" s="4">
        <v>1</v>
      </c>
      <c r="C106" s="3" t="s">
        <v>13</v>
      </c>
      <c r="D106" s="3" t="s">
        <v>298</v>
      </c>
      <c r="E106" s="3" t="s">
        <v>293</v>
      </c>
      <c r="F106" s="5"/>
      <c r="H106" s="3" t="s">
        <v>2031</v>
      </c>
      <c r="I106" s="6">
        <v>4</v>
      </c>
      <c r="J106" t="b">
        <f t="shared" si="1"/>
        <v>1</v>
      </c>
      <c r="K106" s="7" t="s">
        <v>297</v>
      </c>
      <c r="L106" s="7" t="s">
        <v>298</v>
      </c>
      <c r="M106" s="7" t="s">
        <v>13</v>
      </c>
      <c r="N106" s="7" t="s">
        <v>2031</v>
      </c>
      <c r="O106" s="6">
        <v>1</v>
      </c>
      <c r="P106" s="7" t="s">
        <v>1946</v>
      </c>
      <c r="Q106" s="7" t="s">
        <v>1942</v>
      </c>
      <c r="R106" s="8"/>
      <c r="S106" s="7" t="s">
        <v>1943</v>
      </c>
      <c r="T106" s="7" t="s">
        <v>293</v>
      </c>
      <c r="U106" s="7" t="s">
        <v>297</v>
      </c>
      <c r="V106" s="8"/>
      <c r="W106" s="8"/>
      <c r="X106" s="6" t="b">
        <v>0</v>
      </c>
      <c r="Y106" s="7" t="s">
        <v>13</v>
      </c>
      <c r="Z106" s="7" t="s">
        <v>1944</v>
      </c>
      <c r="AA106" s="6" t="b">
        <v>0</v>
      </c>
      <c r="AB106" s="6">
        <v>126224</v>
      </c>
      <c r="AC106" s="6">
        <v>23907</v>
      </c>
      <c r="AD106" s="6">
        <v>52280</v>
      </c>
      <c r="AE106" s="6">
        <v>202411</v>
      </c>
      <c r="AF106" s="7" t="s">
        <v>293</v>
      </c>
      <c r="AG106" s="7" t="s">
        <v>13</v>
      </c>
      <c r="AH106" s="6">
        <v>4</v>
      </c>
    </row>
    <row r="107" spans="1:34" ht="15">
      <c r="A107" s="3" t="s">
        <v>299</v>
      </c>
      <c r="B107" s="4">
        <v>1</v>
      </c>
      <c r="C107" s="3" t="s">
        <v>16</v>
      </c>
      <c r="D107" s="3" t="s">
        <v>300</v>
      </c>
      <c r="E107" s="3" t="s">
        <v>301</v>
      </c>
      <c r="F107" s="5"/>
      <c r="H107" s="3" t="s">
        <v>2031</v>
      </c>
      <c r="I107" s="6">
        <v>4</v>
      </c>
      <c r="J107" t="b">
        <f t="shared" si="1"/>
        <v>1</v>
      </c>
      <c r="K107" s="7" t="s">
        <v>299</v>
      </c>
      <c r="L107" s="7" t="s">
        <v>300</v>
      </c>
      <c r="M107" s="7" t="s">
        <v>2033</v>
      </c>
      <c r="N107" s="7" t="s">
        <v>2031</v>
      </c>
      <c r="O107" s="6">
        <v>1</v>
      </c>
      <c r="P107" s="7" t="s">
        <v>1947</v>
      </c>
      <c r="Q107" s="7" t="s">
        <v>1945</v>
      </c>
      <c r="R107" s="8"/>
      <c r="S107" s="7" t="s">
        <v>1943</v>
      </c>
      <c r="T107" s="7" t="s">
        <v>301</v>
      </c>
      <c r="U107" s="7" t="s">
        <v>299</v>
      </c>
      <c r="V107" s="8"/>
      <c r="W107" s="8"/>
      <c r="X107" s="6" t="b">
        <v>0</v>
      </c>
      <c r="Y107" s="7" t="s">
        <v>16</v>
      </c>
      <c r="Z107" s="7" t="s">
        <v>1944</v>
      </c>
      <c r="AA107" s="6" t="b">
        <v>0</v>
      </c>
      <c r="AB107" s="6">
        <v>48469</v>
      </c>
      <c r="AC107" s="6">
        <v>4662</v>
      </c>
      <c r="AD107" s="6">
        <v>13703</v>
      </c>
      <c r="AE107" s="6">
        <v>66834</v>
      </c>
      <c r="AF107" s="7" t="s">
        <v>301</v>
      </c>
      <c r="AG107" s="7" t="s">
        <v>16</v>
      </c>
      <c r="AH107" s="6">
        <v>4</v>
      </c>
    </row>
    <row r="108" spans="1:34" ht="15">
      <c r="A108" s="3" t="s">
        <v>302</v>
      </c>
      <c r="B108" s="4">
        <v>2</v>
      </c>
      <c r="C108" s="3" t="s">
        <v>19</v>
      </c>
      <c r="D108" s="3" t="s">
        <v>303</v>
      </c>
      <c r="E108" s="3" t="s">
        <v>293</v>
      </c>
      <c r="F108" s="5"/>
      <c r="H108" s="3" t="s">
        <v>2031</v>
      </c>
      <c r="I108" s="6">
        <v>4</v>
      </c>
      <c r="J108" t="b">
        <f t="shared" si="1"/>
        <v>1</v>
      </c>
      <c r="K108" s="7" t="s">
        <v>302</v>
      </c>
      <c r="L108" s="7" t="s">
        <v>303</v>
      </c>
      <c r="M108" s="7" t="s">
        <v>19</v>
      </c>
      <c r="N108" s="7" t="s">
        <v>2031</v>
      </c>
      <c r="O108" s="6">
        <v>2</v>
      </c>
      <c r="P108" s="7" t="s">
        <v>1948</v>
      </c>
      <c r="Q108" s="7" t="s">
        <v>1942</v>
      </c>
      <c r="R108" s="8"/>
      <c r="S108" s="7" t="s">
        <v>1943</v>
      </c>
      <c r="T108" s="7" t="s">
        <v>293</v>
      </c>
      <c r="U108" s="7" t="s">
        <v>302</v>
      </c>
      <c r="V108" s="8"/>
      <c r="W108" s="8"/>
      <c r="X108" s="6" t="b">
        <v>0</v>
      </c>
      <c r="Y108" s="7" t="s">
        <v>19</v>
      </c>
      <c r="Z108" s="7" t="s">
        <v>1944</v>
      </c>
      <c r="AA108" s="6" t="b">
        <v>0</v>
      </c>
      <c r="AB108" s="6">
        <v>36742</v>
      </c>
      <c r="AC108" s="6">
        <v>7238</v>
      </c>
      <c r="AD108" s="6">
        <v>10715</v>
      </c>
      <c r="AE108" s="6">
        <v>54695</v>
      </c>
      <c r="AF108" s="7" t="s">
        <v>293</v>
      </c>
      <c r="AG108" s="7" t="s">
        <v>19</v>
      </c>
      <c r="AH108" s="6">
        <v>4</v>
      </c>
    </row>
    <row r="109" spans="1:34" ht="15">
      <c r="A109" s="3" t="s">
        <v>304</v>
      </c>
      <c r="B109" s="4">
        <v>2</v>
      </c>
      <c r="C109" s="3" t="s">
        <v>22</v>
      </c>
      <c r="D109" s="3" t="s">
        <v>2034</v>
      </c>
      <c r="E109" s="3" t="s">
        <v>296</v>
      </c>
      <c r="F109" s="5"/>
      <c r="H109" s="3" t="s">
        <v>2031</v>
      </c>
      <c r="I109" s="6">
        <v>4</v>
      </c>
      <c r="J109" t="b">
        <f t="shared" si="1"/>
        <v>1</v>
      </c>
      <c r="K109" s="7" t="s">
        <v>304</v>
      </c>
      <c r="L109" s="7" t="s">
        <v>2034</v>
      </c>
      <c r="M109" s="7" t="s">
        <v>22</v>
      </c>
      <c r="N109" s="7" t="s">
        <v>2031</v>
      </c>
      <c r="O109" s="6">
        <v>2</v>
      </c>
      <c r="P109" s="7" t="s">
        <v>1949</v>
      </c>
      <c r="Q109" s="7" t="s">
        <v>1942</v>
      </c>
      <c r="R109" s="8"/>
      <c r="S109" s="7" t="s">
        <v>1943</v>
      </c>
      <c r="T109" s="7" t="s">
        <v>296</v>
      </c>
      <c r="U109" s="7" t="s">
        <v>304</v>
      </c>
      <c r="V109" s="8"/>
      <c r="W109" s="8"/>
      <c r="X109" s="6" t="b">
        <v>0</v>
      </c>
      <c r="Y109" s="7" t="s">
        <v>22</v>
      </c>
      <c r="Z109" s="7" t="s">
        <v>1944</v>
      </c>
      <c r="AA109" s="6" t="b">
        <v>0</v>
      </c>
      <c r="AB109" s="8"/>
      <c r="AC109" s="8"/>
      <c r="AD109" s="8"/>
      <c r="AE109" s="8"/>
      <c r="AF109" s="7" t="s">
        <v>296</v>
      </c>
      <c r="AG109" s="7" t="s">
        <v>22</v>
      </c>
      <c r="AH109" s="6">
        <v>4</v>
      </c>
    </row>
    <row r="110" spans="1:34" ht="15">
      <c r="A110" s="3" t="s">
        <v>305</v>
      </c>
      <c r="B110" s="4">
        <v>2</v>
      </c>
      <c r="C110" s="3" t="s">
        <v>22</v>
      </c>
      <c r="D110" s="3" t="s">
        <v>306</v>
      </c>
      <c r="E110" s="3" t="s">
        <v>301</v>
      </c>
      <c r="F110" s="5"/>
      <c r="H110" s="3" t="s">
        <v>2031</v>
      </c>
      <c r="I110" s="6">
        <v>4</v>
      </c>
      <c r="J110" t="b">
        <f t="shared" si="1"/>
        <v>1</v>
      </c>
      <c r="K110" s="7" t="s">
        <v>305</v>
      </c>
      <c r="L110" s="7" t="s">
        <v>306</v>
      </c>
      <c r="M110" s="7" t="s">
        <v>2035</v>
      </c>
      <c r="N110" s="7" t="s">
        <v>2031</v>
      </c>
      <c r="O110" s="6">
        <v>2</v>
      </c>
      <c r="P110" s="7" t="s">
        <v>1949</v>
      </c>
      <c r="Q110" s="7" t="s">
        <v>2036</v>
      </c>
      <c r="R110" s="8"/>
      <c r="S110" s="7" t="s">
        <v>1943</v>
      </c>
      <c r="T110" s="7" t="s">
        <v>301</v>
      </c>
      <c r="U110" s="7" t="s">
        <v>305</v>
      </c>
      <c r="V110" s="8"/>
      <c r="W110" s="8"/>
      <c r="X110" s="6" t="b">
        <v>0</v>
      </c>
      <c r="Y110" s="7" t="s">
        <v>22</v>
      </c>
      <c r="Z110" s="7" t="s">
        <v>1944</v>
      </c>
      <c r="AA110" s="6" t="b">
        <v>0</v>
      </c>
      <c r="AB110" s="6">
        <v>49648</v>
      </c>
      <c r="AC110" s="6">
        <v>8225</v>
      </c>
      <c r="AD110" s="6">
        <v>21570</v>
      </c>
      <c r="AE110" s="6">
        <v>79989</v>
      </c>
      <c r="AF110" s="7" t="s">
        <v>301</v>
      </c>
      <c r="AG110" s="7" t="s">
        <v>22</v>
      </c>
      <c r="AH110" s="6">
        <v>4</v>
      </c>
    </row>
    <row r="111" spans="1:34" ht="15">
      <c r="A111" s="3" t="s">
        <v>307</v>
      </c>
      <c r="B111" s="4">
        <v>2</v>
      </c>
      <c r="C111" s="3" t="s">
        <v>25</v>
      </c>
      <c r="D111" s="3" t="s">
        <v>308</v>
      </c>
      <c r="E111" s="3" t="s">
        <v>293</v>
      </c>
      <c r="F111" s="5"/>
      <c r="H111" s="3" t="s">
        <v>2031</v>
      </c>
      <c r="I111" s="6">
        <v>4</v>
      </c>
      <c r="J111" t="b">
        <f t="shared" si="1"/>
        <v>1</v>
      </c>
      <c r="K111" s="7" t="s">
        <v>307</v>
      </c>
      <c r="L111" s="7" t="s">
        <v>308</v>
      </c>
      <c r="M111" s="7" t="s">
        <v>25</v>
      </c>
      <c r="N111" s="7" t="s">
        <v>2031</v>
      </c>
      <c r="O111" s="6">
        <v>2</v>
      </c>
      <c r="P111" s="7" t="s">
        <v>1950</v>
      </c>
      <c r="Q111" s="7" t="s">
        <v>1942</v>
      </c>
      <c r="R111" s="8"/>
      <c r="S111" s="7" t="s">
        <v>1943</v>
      </c>
      <c r="T111" s="7" t="s">
        <v>293</v>
      </c>
      <c r="U111" s="7" t="s">
        <v>307</v>
      </c>
      <c r="V111" s="8"/>
      <c r="W111" s="8"/>
      <c r="X111" s="6" t="b">
        <v>0</v>
      </c>
      <c r="Y111" s="7" t="s">
        <v>25</v>
      </c>
      <c r="Z111" s="7" t="s">
        <v>1944</v>
      </c>
      <c r="AA111" s="6" t="b">
        <v>0</v>
      </c>
      <c r="AB111" s="8"/>
      <c r="AC111" s="8"/>
      <c r="AD111" s="8"/>
      <c r="AE111" s="8"/>
      <c r="AF111" s="7" t="s">
        <v>293</v>
      </c>
      <c r="AG111" s="7" t="s">
        <v>25</v>
      </c>
      <c r="AH111" s="6">
        <v>4</v>
      </c>
    </row>
    <row r="112" spans="1:34" ht="15">
      <c r="A112" s="3" t="s">
        <v>309</v>
      </c>
      <c r="B112" s="4">
        <v>2</v>
      </c>
      <c r="C112" s="3" t="s">
        <v>25</v>
      </c>
      <c r="D112" s="3" t="s">
        <v>310</v>
      </c>
      <c r="E112" s="3" t="s">
        <v>301</v>
      </c>
      <c r="F112" s="5"/>
      <c r="H112" s="3" t="s">
        <v>2031</v>
      </c>
      <c r="I112" s="6">
        <v>4</v>
      </c>
      <c r="J112" t="b">
        <f t="shared" si="1"/>
        <v>1</v>
      </c>
      <c r="K112" s="7" t="s">
        <v>309</v>
      </c>
      <c r="L112" s="7" t="s">
        <v>310</v>
      </c>
      <c r="M112" s="7" t="s">
        <v>2037</v>
      </c>
      <c r="N112" s="7" t="s">
        <v>2031</v>
      </c>
      <c r="O112" s="6">
        <v>2</v>
      </c>
      <c r="P112" s="7" t="s">
        <v>1950</v>
      </c>
      <c r="Q112" s="7" t="s">
        <v>2036</v>
      </c>
      <c r="R112" s="8"/>
      <c r="S112" s="7" t="s">
        <v>1943</v>
      </c>
      <c r="T112" s="7" t="s">
        <v>301</v>
      </c>
      <c r="U112" s="7" t="s">
        <v>309</v>
      </c>
      <c r="V112" s="8"/>
      <c r="W112" s="8"/>
      <c r="X112" s="6" t="b">
        <v>0</v>
      </c>
      <c r="Y112" s="7" t="s">
        <v>25</v>
      </c>
      <c r="Z112" s="7" t="s">
        <v>1944</v>
      </c>
      <c r="AA112" s="6" t="b">
        <v>0</v>
      </c>
      <c r="AB112" s="8"/>
      <c r="AC112" s="8"/>
      <c r="AD112" s="8"/>
      <c r="AE112" s="8"/>
      <c r="AF112" s="7" t="s">
        <v>301</v>
      </c>
      <c r="AG112" s="7" t="s">
        <v>25</v>
      </c>
      <c r="AH112" s="6">
        <v>4</v>
      </c>
    </row>
    <row r="113" spans="1:34" ht="15">
      <c r="A113" s="3" t="s">
        <v>311</v>
      </c>
      <c r="B113" s="4">
        <v>2</v>
      </c>
      <c r="C113" s="3" t="s">
        <v>28</v>
      </c>
      <c r="D113" s="3" t="s">
        <v>312</v>
      </c>
      <c r="E113" s="3" t="s">
        <v>293</v>
      </c>
      <c r="F113" s="5"/>
      <c r="H113" s="3" t="s">
        <v>2031</v>
      </c>
      <c r="I113" s="6">
        <v>3</v>
      </c>
      <c r="J113" t="b">
        <f t="shared" si="1"/>
        <v>1</v>
      </c>
      <c r="K113" s="7" t="s">
        <v>311</v>
      </c>
      <c r="L113" s="7" t="s">
        <v>312</v>
      </c>
      <c r="M113" s="7" t="s">
        <v>28</v>
      </c>
      <c r="N113" s="7" t="s">
        <v>2031</v>
      </c>
      <c r="O113" s="6">
        <v>2</v>
      </c>
      <c r="P113" s="7" t="s">
        <v>1951</v>
      </c>
      <c r="Q113" s="7" t="s">
        <v>1942</v>
      </c>
      <c r="R113" s="8"/>
      <c r="S113" s="7" t="s">
        <v>1943</v>
      </c>
      <c r="T113" s="7" t="s">
        <v>293</v>
      </c>
      <c r="U113" s="7" t="s">
        <v>311</v>
      </c>
      <c r="V113" s="8"/>
      <c r="W113" s="8"/>
      <c r="X113" s="6" t="b">
        <v>0</v>
      </c>
      <c r="Y113" s="7" t="s">
        <v>28</v>
      </c>
      <c r="Z113" s="7" t="s">
        <v>1944</v>
      </c>
      <c r="AA113" s="6" t="b">
        <v>0</v>
      </c>
      <c r="AB113" s="8"/>
      <c r="AC113" s="8"/>
      <c r="AD113" s="8"/>
      <c r="AE113" s="8"/>
      <c r="AF113" s="7" t="s">
        <v>293</v>
      </c>
      <c r="AG113" s="7" t="s">
        <v>28</v>
      </c>
      <c r="AH113" s="6">
        <v>3</v>
      </c>
    </row>
    <row r="114" spans="1:34" ht="15">
      <c r="A114" s="3" t="s">
        <v>313</v>
      </c>
      <c r="B114" s="4">
        <v>1</v>
      </c>
      <c r="C114" s="3" t="s">
        <v>31</v>
      </c>
      <c r="D114" s="3" t="s">
        <v>314</v>
      </c>
      <c r="E114" s="3" t="s">
        <v>301</v>
      </c>
      <c r="F114" s="5"/>
      <c r="H114" s="3" t="s">
        <v>2031</v>
      </c>
      <c r="I114" s="6">
        <v>4</v>
      </c>
      <c r="J114" t="b">
        <f t="shared" si="1"/>
        <v>1</v>
      </c>
      <c r="K114" s="7" t="s">
        <v>313</v>
      </c>
      <c r="L114" s="7" t="s">
        <v>314</v>
      </c>
      <c r="M114" s="7" t="s">
        <v>2038</v>
      </c>
      <c r="N114" s="7" t="s">
        <v>2031</v>
      </c>
      <c r="O114" s="6">
        <v>1</v>
      </c>
      <c r="P114" s="7" t="s">
        <v>1952</v>
      </c>
      <c r="Q114" s="7" t="s">
        <v>2039</v>
      </c>
      <c r="R114" s="8"/>
      <c r="S114" s="7" t="s">
        <v>1943</v>
      </c>
      <c r="T114" s="7" t="s">
        <v>301</v>
      </c>
      <c r="U114" s="7" t="s">
        <v>313</v>
      </c>
      <c r="V114" s="8"/>
      <c r="W114" s="8"/>
      <c r="X114" s="6" t="b">
        <v>0</v>
      </c>
      <c r="Y114" s="7" t="s">
        <v>31</v>
      </c>
      <c r="Z114" s="7" t="s">
        <v>1944</v>
      </c>
      <c r="AA114" s="6" t="b">
        <v>0</v>
      </c>
      <c r="AB114" s="6">
        <v>8081</v>
      </c>
      <c r="AC114" s="6">
        <v>1609</v>
      </c>
      <c r="AD114" s="6">
        <v>1330</v>
      </c>
      <c r="AE114" s="6">
        <v>11709</v>
      </c>
      <c r="AF114" s="7" t="s">
        <v>301</v>
      </c>
      <c r="AG114" s="7" t="s">
        <v>31</v>
      </c>
      <c r="AH114" s="6">
        <v>4</v>
      </c>
    </row>
    <row r="115" spans="1:34" ht="15">
      <c r="A115" s="3" t="s">
        <v>315</v>
      </c>
      <c r="B115" s="4">
        <v>9</v>
      </c>
      <c r="C115" s="3" t="s">
        <v>43</v>
      </c>
      <c r="D115" s="3" t="s">
        <v>316</v>
      </c>
      <c r="E115" s="3" t="s">
        <v>293</v>
      </c>
      <c r="F115" s="5"/>
      <c r="H115" s="3" t="s">
        <v>2031</v>
      </c>
      <c r="I115" s="6">
        <v>6</v>
      </c>
      <c r="J115" t="b">
        <f t="shared" si="1"/>
        <v>1</v>
      </c>
      <c r="K115" s="7" t="s">
        <v>315</v>
      </c>
      <c r="L115" s="7" t="s">
        <v>316</v>
      </c>
      <c r="M115" s="7" t="s">
        <v>43</v>
      </c>
      <c r="N115" s="7" t="s">
        <v>2031</v>
      </c>
      <c r="O115" s="6">
        <v>9</v>
      </c>
      <c r="P115" s="7" t="s">
        <v>1956</v>
      </c>
      <c r="Q115" s="7" t="s">
        <v>1942</v>
      </c>
      <c r="R115" s="8"/>
      <c r="S115" s="7" t="s">
        <v>1943</v>
      </c>
      <c r="T115" s="7" t="s">
        <v>293</v>
      </c>
      <c r="U115" s="7" t="s">
        <v>315</v>
      </c>
      <c r="V115" s="8"/>
      <c r="W115" s="8"/>
      <c r="X115" s="6" t="b">
        <v>0</v>
      </c>
      <c r="Y115" s="7" t="s">
        <v>43</v>
      </c>
      <c r="Z115" s="7" t="s">
        <v>1944</v>
      </c>
      <c r="AA115" s="6" t="b">
        <v>0</v>
      </c>
      <c r="AB115" s="8"/>
      <c r="AC115" s="8"/>
      <c r="AD115" s="8"/>
      <c r="AE115" s="8"/>
      <c r="AF115" s="7" t="s">
        <v>293</v>
      </c>
      <c r="AG115" s="7" t="s">
        <v>43</v>
      </c>
      <c r="AH115" s="6">
        <v>6</v>
      </c>
    </row>
    <row r="116" spans="1:34" ht="15">
      <c r="A116" s="3" t="s">
        <v>317</v>
      </c>
      <c r="B116" s="4">
        <v>3</v>
      </c>
      <c r="C116" s="3" t="s">
        <v>46</v>
      </c>
      <c r="D116" s="3" t="s">
        <v>2040</v>
      </c>
      <c r="E116" s="3" t="s">
        <v>296</v>
      </c>
      <c r="F116" s="5"/>
      <c r="H116" s="3" t="s">
        <v>2031</v>
      </c>
      <c r="I116" s="6">
        <v>6</v>
      </c>
      <c r="J116" t="b">
        <f t="shared" si="1"/>
        <v>1</v>
      </c>
      <c r="K116" s="7" t="s">
        <v>317</v>
      </c>
      <c r="L116" s="7" t="s">
        <v>2040</v>
      </c>
      <c r="M116" s="7" t="s">
        <v>2041</v>
      </c>
      <c r="N116" s="7" t="s">
        <v>2031</v>
      </c>
      <c r="O116" s="6">
        <v>3</v>
      </c>
      <c r="P116" s="7" t="s">
        <v>1957</v>
      </c>
      <c r="Q116" s="7" t="s">
        <v>1942</v>
      </c>
      <c r="R116" s="8"/>
      <c r="S116" s="7" t="s">
        <v>1943</v>
      </c>
      <c r="T116" s="7" t="s">
        <v>296</v>
      </c>
      <c r="U116" s="7" t="s">
        <v>317</v>
      </c>
      <c r="V116" s="8"/>
      <c r="W116" s="8"/>
      <c r="X116" s="6" t="b">
        <v>0</v>
      </c>
      <c r="Y116" s="7" t="s">
        <v>46</v>
      </c>
      <c r="Z116" s="7" t="s">
        <v>1944</v>
      </c>
      <c r="AA116" s="6" t="b">
        <v>0</v>
      </c>
      <c r="AB116" s="6">
        <v>99613</v>
      </c>
      <c r="AC116" s="6">
        <v>1025</v>
      </c>
      <c r="AD116" s="6">
        <v>82240</v>
      </c>
      <c r="AE116" s="6">
        <v>182878</v>
      </c>
      <c r="AF116" s="7" t="s">
        <v>296</v>
      </c>
      <c r="AG116" s="7" t="s">
        <v>46</v>
      </c>
      <c r="AH116" s="6">
        <v>6</v>
      </c>
    </row>
    <row r="117" spans="1:34" ht="15">
      <c r="A117" s="3" t="s">
        <v>318</v>
      </c>
      <c r="B117" s="4">
        <v>3</v>
      </c>
      <c r="C117" s="3" t="s">
        <v>52</v>
      </c>
      <c r="D117" s="3" t="s">
        <v>319</v>
      </c>
      <c r="E117" s="3" t="s">
        <v>293</v>
      </c>
      <c r="F117" s="5"/>
      <c r="H117" s="3" t="s">
        <v>2031</v>
      </c>
      <c r="I117" s="6">
        <v>4</v>
      </c>
      <c r="J117" t="b">
        <f t="shared" si="1"/>
        <v>1</v>
      </c>
      <c r="K117" s="7" t="s">
        <v>318</v>
      </c>
      <c r="L117" s="7" t="s">
        <v>319</v>
      </c>
      <c r="M117" s="7" t="s">
        <v>52</v>
      </c>
      <c r="N117" s="7" t="s">
        <v>2031</v>
      </c>
      <c r="O117" s="6">
        <v>3</v>
      </c>
      <c r="P117" s="7" t="s">
        <v>1959</v>
      </c>
      <c r="Q117" s="7" t="s">
        <v>1942</v>
      </c>
      <c r="R117" s="8"/>
      <c r="S117" s="7" t="s">
        <v>1943</v>
      </c>
      <c r="T117" s="7" t="s">
        <v>293</v>
      </c>
      <c r="U117" s="7" t="s">
        <v>318</v>
      </c>
      <c r="V117" s="8"/>
      <c r="W117" s="8"/>
      <c r="X117" s="6" t="b">
        <v>0</v>
      </c>
      <c r="Y117" s="7" t="s">
        <v>52</v>
      </c>
      <c r="Z117" s="7" t="s">
        <v>1944</v>
      </c>
      <c r="AA117" s="6" t="b">
        <v>0</v>
      </c>
      <c r="AB117" s="6">
        <v>59112</v>
      </c>
      <c r="AC117" s="6">
        <v>29234</v>
      </c>
      <c r="AD117" s="6">
        <v>20171</v>
      </c>
      <c r="AE117" s="6">
        <v>108517</v>
      </c>
      <c r="AF117" s="7" t="s">
        <v>293</v>
      </c>
      <c r="AG117" s="7" t="s">
        <v>52</v>
      </c>
      <c r="AH117" s="6">
        <v>4</v>
      </c>
    </row>
    <row r="118" spans="1:34" ht="15">
      <c r="A118" s="3" t="s">
        <v>320</v>
      </c>
      <c r="B118" s="4">
        <v>3</v>
      </c>
      <c r="C118" s="3" t="s">
        <v>55</v>
      </c>
      <c r="D118" s="3" t="s">
        <v>321</v>
      </c>
      <c r="E118" s="3" t="s">
        <v>293</v>
      </c>
      <c r="F118" s="5"/>
      <c r="H118" s="3" t="s">
        <v>2031</v>
      </c>
      <c r="I118" s="6">
        <v>6</v>
      </c>
      <c r="J118" t="b">
        <f t="shared" si="1"/>
        <v>1</v>
      </c>
      <c r="K118" s="7" t="s">
        <v>320</v>
      </c>
      <c r="L118" s="7" t="s">
        <v>321</v>
      </c>
      <c r="M118" s="7" t="s">
        <v>2042</v>
      </c>
      <c r="N118" s="7" t="s">
        <v>2031</v>
      </c>
      <c r="O118" s="6">
        <v>3</v>
      </c>
      <c r="P118" s="7" t="s">
        <v>1960</v>
      </c>
      <c r="Q118" s="7" t="s">
        <v>1942</v>
      </c>
      <c r="R118" s="8"/>
      <c r="S118" s="7" t="s">
        <v>1943</v>
      </c>
      <c r="T118" s="7" t="s">
        <v>293</v>
      </c>
      <c r="U118" s="7" t="s">
        <v>320</v>
      </c>
      <c r="V118" s="8"/>
      <c r="W118" s="8"/>
      <c r="X118" s="6" t="b">
        <v>0</v>
      </c>
      <c r="Y118" s="7" t="s">
        <v>55</v>
      </c>
      <c r="Z118" s="7" t="s">
        <v>1944</v>
      </c>
      <c r="AA118" s="6" t="b">
        <v>0</v>
      </c>
      <c r="AB118" s="6">
        <v>83402</v>
      </c>
      <c r="AC118" s="6">
        <v>7344</v>
      </c>
      <c r="AD118" s="6">
        <v>20179</v>
      </c>
      <c r="AE118" s="6">
        <v>110925</v>
      </c>
      <c r="AF118" s="7" t="s">
        <v>293</v>
      </c>
      <c r="AG118" s="7" t="s">
        <v>55</v>
      </c>
      <c r="AH118" s="6">
        <v>6</v>
      </c>
    </row>
    <row r="119" spans="1:34" ht="15">
      <c r="A119" s="3" t="s">
        <v>322</v>
      </c>
      <c r="B119" s="4">
        <v>13</v>
      </c>
      <c r="C119" s="3" t="s">
        <v>67</v>
      </c>
      <c r="D119" s="3" t="s">
        <v>323</v>
      </c>
      <c r="E119" s="3" t="s">
        <v>296</v>
      </c>
      <c r="F119" s="5"/>
      <c r="H119" s="3" t="s">
        <v>2031</v>
      </c>
      <c r="I119" s="6">
        <v>10</v>
      </c>
      <c r="J119" t="b">
        <f t="shared" si="1"/>
        <v>1</v>
      </c>
      <c r="K119" s="7" t="s">
        <v>322</v>
      </c>
      <c r="L119" s="7" t="s">
        <v>323</v>
      </c>
      <c r="M119" s="7" t="s">
        <v>67</v>
      </c>
      <c r="N119" s="7" t="s">
        <v>2031</v>
      </c>
      <c r="O119" s="6">
        <v>13</v>
      </c>
      <c r="P119" s="7" t="s">
        <v>1964</v>
      </c>
      <c r="Q119" s="7" t="s">
        <v>1942</v>
      </c>
      <c r="R119" s="8"/>
      <c r="S119" s="7" t="s">
        <v>1943</v>
      </c>
      <c r="T119" s="7" t="s">
        <v>296</v>
      </c>
      <c r="U119" s="7" t="s">
        <v>322</v>
      </c>
      <c r="V119" s="8"/>
      <c r="W119" s="8"/>
      <c r="X119" s="6" t="b">
        <v>0</v>
      </c>
      <c r="Y119" s="7" t="s">
        <v>67</v>
      </c>
      <c r="Z119" s="7" t="s">
        <v>1944</v>
      </c>
      <c r="AA119" s="6" t="b">
        <v>0</v>
      </c>
      <c r="AB119" s="6">
        <v>120820</v>
      </c>
      <c r="AC119" s="6">
        <v>17233</v>
      </c>
      <c r="AD119" s="6">
        <v>23481</v>
      </c>
      <c r="AE119" s="6">
        <v>166331</v>
      </c>
      <c r="AF119" s="7" t="s">
        <v>296</v>
      </c>
      <c r="AG119" s="7" t="s">
        <v>67</v>
      </c>
      <c r="AH119" s="6">
        <v>10</v>
      </c>
    </row>
    <row r="120" spans="1:34" ht="15">
      <c r="A120" s="3" t="s">
        <v>324</v>
      </c>
      <c r="B120" s="4">
        <v>13</v>
      </c>
      <c r="C120" s="3" t="s">
        <v>73</v>
      </c>
      <c r="D120" s="3" t="s">
        <v>325</v>
      </c>
      <c r="E120" s="3" t="s">
        <v>293</v>
      </c>
      <c r="F120" s="5"/>
      <c r="H120" s="3" t="s">
        <v>2031</v>
      </c>
      <c r="I120" s="6">
        <v>10</v>
      </c>
      <c r="J120" t="b">
        <f t="shared" si="1"/>
        <v>1</v>
      </c>
      <c r="K120" s="7" t="s">
        <v>324</v>
      </c>
      <c r="L120" s="7" t="s">
        <v>325</v>
      </c>
      <c r="M120" s="7" t="s">
        <v>73</v>
      </c>
      <c r="N120" s="7" t="s">
        <v>2031</v>
      </c>
      <c r="O120" s="6">
        <v>13</v>
      </c>
      <c r="P120" s="7" t="s">
        <v>1966</v>
      </c>
      <c r="Q120" s="7" t="s">
        <v>1942</v>
      </c>
      <c r="R120" s="8"/>
      <c r="S120" s="7" t="s">
        <v>1943</v>
      </c>
      <c r="T120" s="7" t="s">
        <v>293</v>
      </c>
      <c r="U120" s="7" t="s">
        <v>324</v>
      </c>
      <c r="V120" s="8"/>
      <c r="W120" s="8"/>
      <c r="X120" s="6" t="b">
        <v>0</v>
      </c>
      <c r="Y120" s="7" t="s">
        <v>73</v>
      </c>
      <c r="Z120" s="7" t="s">
        <v>1944</v>
      </c>
      <c r="AA120" s="6" t="b">
        <v>0</v>
      </c>
      <c r="AB120" s="6">
        <v>10018</v>
      </c>
      <c r="AC120" s="6">
        <v>3246</v>
      </c>
      <c r="AD120" s="6">
        <v>1662</v>
      </c>
      <c r="AE120" s="6">
        <v>15188</v>
      </c>
      <c r="AF120" s="7" t="s">
        <v>293</v>
      </c>
      <c r="AG120" s="7" t="s">
        <v>73</v>
      </c>
      <c r="AH120" s="6">
        <v>10</v>
      </c>
    </row>
    <row r="121" spans="1:34" ht="15">
      <c r="A121" s="3" t="s">
        <v>326</v>
      </c>
      <c r="B121" s="4">
        <v>14</v>
      </c>
      <c r="C121" s="3" t="s">
        <v>76</v>
      </c>
      <c r="D121" s="3" t="s">
        <v>327</v>
      </c>
      <c r="E121" s="3" t="s">
        <v>296</v>
      </c>
      <c r="F121" s="5"/>
      <c r="H121" s="3" t="s">
        <v>2031</v>
      </c>
      <c r="I121" s="6">
        <v>9</v>
      </c>
      <c r="J121" t="b">
        <f t="shared" si="1"/>
        <v>1</v>
      </c>
      <c r="K121" s="7" t="s">
        <v>326</v>
      </c>
      <c r="L121" s="7" t="s">
        <v>327</v>
      </c>
      <c r="M121" s="7" t="s">
        <v>76</v>
      </c>
      <c r="N121" s="7" t="s">
        <v>2031</v>
      </c>
      <c r="O121" s="6">
        <v>14</v>
      </c>
      <c r="P121" s="7" t="s">
        <v>1967</v>
      </c>
      <c r="Q121" s="7" t="s">
        <v>1942</v>
      </c>
      <c r="R121" s="8"/>
      <c r="S121" s="7" t="s">
        <v>1943</v>
      </c>
      <c r="T121" s="7" t="s">
        <v>296</v>
      </c>
      <c r="U121" s="7" t="s">
        <v>326</v>
      </c>
      <c r="V121" s="8"/>
      <c r="W121" s="8"/>
      <c r="X121" s="6" t="b">
        <v>0</v>
      </c>
      <c r="Y121" s="7" t="s">
        <v>76</v>
      </c>
      <c r="Z121" s="7" t="s">
        <v>1944</v>
      </c>
      <c r="AA121" s="6" t="b">
        <v>0</v>
      </c>
      <c r="AB121" s="6">
        <v>6133</v>
      </c>
      <c r="AC121" s="6">
        <v>8977</v>
      </c>
      <c r="AD121" s="6">
        <v>5079</v>
      </c>
      <c r="AE121" s="6">
        <v>20189</v>
      </c>
      <c r="AF121" s="7" t="s">
        <v>296</v>
      </c>
      <c r="AG121" s="7" t="s">
        <v>76</v>
      </c>
      <c r="AH121" s="6">
        <v>9</v>
      </c>
    </row>
    <row r="122" spans="1:34" ht="15">
      <c r="A122" s="3" t="s">
        <v>328</v>
      </c>
      <c r="B122" s="4">
        <v>13</v>
      </c>
      <c r="C122" s="3" t="s">
        <v>79</v>
      </c>
      <c r="D122" s="3" t="s">
        <v>329</v>
      </c>
      <c r="E122" s="3" t="s">
        <v>293</v>
      </c>
      <c r="F122" s="5"/>
      <c r="H122" s="3" t="s">
        <v>2031</v>
      </c>
      <c r="I122" s="6">
        <v>10</v>
      </c>
      <c r="J122" t="b">
        <f t="shared" si="1"/>
        <v>1</v>
      </c>
      <c r="K122" s="7" t="s">
        <v>328</v>
      </c>
      <c r="L122" s="7" t="s">
        <v>329</v>
      </c>
      <c r="M122" s="7" t="s">
        <v>79</v>
      </c>
      <c r="N122" s="7" t="s">
        <v>2031</v>
      </c>
      <c r="O122" s="6">
        <v>13</v>
      </c>
      <c r="P122" s="7" t="s">
        <v>1968</v>
      </c>
      <c r="Q122" s="7" t="s">
        <v>1942</v>
      </c>
      <c r="R122" s="8"/>
      <c r="S122" s="7" t="s">
        <v>1943</v>
      </c>
      <c r="T122" s="7" t="s">
        <v>293</v>
      </c>
      <c r="U122" s="7" t="s">
        <v>328</v>
      </c>
      <c r="V122" s="8"/>
      <c r="W122" s="8"/>
      <c r="X122" s="6" t="b">
        <v>0</v>
      </c>
      <c r="Y122" s="7" t="s">
        <v>79</v>
      </c>
      <c r="Z122" s="7" t="s">
        <v>1944</v>
      </c>
      <c r="AA122" s="6" t="b">
        <v>0</v>
      </c>
      <c r="AB122" s="6">
        <v>21044</v>
      </c>
      <c r="AC122" s="6">
        <v>4937</v>
      </c>
      <c r="AD122" s="6">
        <v>3039</v>
      </c>
      <c r="AE122" s="6">
        <v>29020</v>
      </c>
      <c r="AF122" s="7" t="s">
        <v>293</v>
      </c>
      <c r="AG122" s="7" t="s">
        <v>79</v>
      </c>
      <c r="AH122" s="6">
        <v>10</v>
      </c>
    </row>
    <row r="123" spans="1:34" ht="15">
      <c r="A123" s="3" t="s">
        <v>330</v>
      </c>
      <c r="B123" s="4">
        <v>10</v>
      </c>
      <c r="C123" s="3" t="s">
        <v>82</v>
      </c>
      <c r="D123" s="3" t="s">
        <v>331</v>
      </c>
      <c r="E123" s="3" t="s">
        <v>301</v>
      </c>
      <c r="F123" s="5"/>
      <c r="H123" s="3" t="s">
        <v>2031</v>
      </c>
      <c r="I123" s="6">
        <v>8</v>
      </c>
      <c r="J123" t="b">
        <f t="shared" si="1"/>
        <v>1</v>
      </c>
      <c r="K123" s="7" t="s">
        <v>330</v>
      </c>
      <c r="L123" s="7" t="s">
        <v>331</v>
      </c>
      <c r="M123" s="7" t="s">
        <v>82</v>
      </c>
      <c r="N123" s="7" t="s">
        <v>2031</v>
      </c>
      <c r="O123" s="6">
        <v>10</v>
      </c>
      <c r="P123" s="7" t="s">
        <v>1969</v>
      </c>
      <c r="Q123" s="7" t="s">
        <v>1942</v>
      </c>
      <c r="R123" s="8"/>
      <c r="S123" s="7" t="s">
        <v>1943</v>
      </c>
      <c r="T123" s="7" t="s">
        <v>301</v>
      </c>
      <c r="U123" s="7" t="s">
        <v>330</v>
      </c>
      <c r="V123" s="8"/>
      <c r="W123" s="8"/>
      <c r="X123" s="6" t="b">
        <v>0</v>
      </c>
      <c r="Y123" s="7" t="s">
        <v>82</v>
      </c>
      <c r="Z123" s="7" t="s">
        <v>1944</v>
      </c>
      <c r="AA123" s="6" t="b">
        <v>0</v>
      </c>
      <c r="AB123" s="6">
        <v>103841</v>
      </c>
      <c r="AC123" s="6">
        <v>7093</v>
      </c>
      <c r="AD123" s="6">
        <v>19195</v>
      </c>
      <c r="AE123" s="6">
        <v>140386</v>
      </c>
      <c r="AF123" s="7" t="s">
        <v>301</v>
      </c>
      <c r="AG123" s="7" t="s">
        <v>82</v>
      </c>
      <c r="AH123" s="6">
        <v>8</v>
      </c>
    </row>
    <row r="124" spans="1:34" ht="15">
      <c r="A124" s="3" t="s">
        <v>332</v>
      </c>
      <c r="B124" s="4">
        <v>10</v>
      </c>
      <c r="C124" s="3" t="s">
        <v>91</v>
      </c>
      <c r="D124" s="3" t="s">
        <v>333</v>
      </c>
      <c r="E124" s="3" t="s">
        <v>293</v>
      </c>
      <c r="F124" s="5"/>
      <c r="H124" s="3" t="s">
        <v>2031</v>
      </c>
      <c r="I124" s="6">
        <v>8</v>
      </c>
      <c r="J124" t="b">
        <f t="shared" si="1"/>
        <v>1</v>
      </c>
      <c r="K124" s="7" t="s">
        <v>332</v>
      </c>
      <c r="L124" s="7" t="s">
        <v>333</v>
      </c>
      <c r="M124" s="7" t="s">
        <v>91</v>
      </c>
      <c r="N124" s="7" t="s">
        <v>2031</v>
      </c>
      <c r="O124" s="6">
        <v>10</v>
      </c>
      <c r="P124" s="7" t="s">
        <v>1972</v>
      </c>
      <c r="Q124" s="7" t="s">
        <v>1942</v>
      </c>
      <c r="R124" s="8"/>
      <c r="S124" s="7" t="s">
        <v>1943</v>
      </c>
      <c r="T124" s="7" t="s">
        <v>293</v>
      </c>
      <c r="U124" s="7" t="s">
        <v>332</v>
      </c>
      <c r="V124" s="8"/>
      <c r="W124" s="8"/>
      <c r="X124" s="6" t="b">
        <v>0</v>
      </c>
      <c r="Y124" s="7" t="s">
        <v>91</v>
      </c>
      <c r="Z124" s="7" t="s">
        <v>1944</v>
      </c>
      <c r="AA124" s="6" t="b">
        <v>0</v>
      </c>
      <c r="AB124" s="6">
        <v>89693</v>
      </c>
      <c r="AC124" s="6">
        <v>15017</v>
      </c>
      <c r="AD124" s="6">
        <v>17426</v>
      </c>
      <c r="AE124" s="6">
        <v>122136</v>
      </c>
      <c r="AF124" s="7" t="s">
        <v>293</v>
      </c>
      <c r="AG124" s="7" t="s">
        <v>91</v>
      </c>
      <c r="AH124" s="6">
        <v>8</v>
      </c>
    </row>
    <row r="125" spans="1:34" ht="15">
      <c r="A125" s="3" t="s">
        <v>334</v>
      </c>
      <c r="B125" s="4">
        <v>10</v>
      </c>
      <c r="C125" s="3" t="s">
        <v>94</v>
      </c>
      <c r="D125" s="3" t="s">
        <v>335</v>
      </c>
      <c r="E125" s="3" t="s">
        <v>293</v>
      </c>
      <c r="F125" s="5"/>
      <c r="H125" s="3" t="s">
        <v>2031</v>
      </c>
      <c r="I125" s="6">
        <v>8</v>
      </c>
      <c r="J125" t="b">
        <f t="shared" si="1"/>
        <v>1</v>
      </c>
      <c r="K125" s="7" t="s">
        <v>334</v>
      </c>
      <c r="L125" s="7" t="s">
        <v>335</v>
      </c>
      <c r="M125" s="7" t="s">
        <v>94</v>
      </c>
      <c r="N125" s="7" t="s">
        <v>2031</v>
      </c>
      <c r="O125" s="6">
        <v>10</v>
      </c>
      <c r="P125" s="7" t="s">
        <v>1973</v>
      </c>
      <c r="Q125" s="7" t="s">
        <v>1942</v>
      </c>
      <c r="R125" s="8"/>
      <c r="S125" s="7" t="s">
        <v>1943</v>
      </c>
      <c r="T125" s="7" t="s">
        <v>293</v>
      </c>
      <c r="U125" s="7" t="s">
        <v>334</v>
      </c>
      <c r="V125" s="8"/>
      <c r="W125" s="8"/>
      <c r="X125" s="6" t="b">
        <v>0</v>
      </c>
      <c r="Y125" s="7" t="s">
        <v>94</v>
      </c>
      <c r="Z125" s="7" t="s">
        <v>1944</v>
      </c>
      <c r="AA125" s="6" t="b">
        <v>0</v>
      </c>
      <c r="AB125" s="8"/>
      <c r="AC125" s="8"/>
      <c r="AD125" s="8"/>
      <c r="AE125" s="8"/>
      <c r="AF125" s="7" t="s">
        <v>293</v>
      </c>
      <c r="AG125" s="7" t="s">
        <v>94</v>
      </c>
      <c r="AH125" s="6">
        <v>8</v>
      </c>
    </row>
    <row r="126" spans="1:34" ht="15">
      <c r="A126" s="3" t="s">
        <v>336</v>
      </c>
      <c r="B126" s="4">
        <v>12</v>
      </c>
      <c r="C126" s="3" t="s">
        <v>97</v>
      </c>
      <c r="D126" s="3" t="s">
        <v>337</v>
      </c>
      <c r="E126" s="3" t="s">
        <v>296</v>
      </c>
      <c r="F126" s="5"/>
      <c r="H126" s="3" t="s">
        <v>2031</v>
      </c>
      <c r="I126" s="6">
        <v>7</v>
      </c>
      <c r="J126" t="b">
        <f t="shared" si="1"/>
        <v>1</v>
      </c>
      <c r="K126" s="7" t="s">
        <v>336</v>
      </c>
      <c r="L126" s="7" t="s">
        <v>337</v>
      </c>
      <c r="M126" s="7" t="s">
        <v>97</v>
      </c>
      <c r="N126" s="7" t="s">
        <v>2031</v>
      </c>
      <c r="O126" s="6">
        <v>12</v>
      </c>
      <c r="P126" s="7" t="s">
        <v>1974</v>
      </c>
      <c r="Q126" s="7" t="s">
        <v>1942</v>
      </c>
      <c r="R126" s="8"/>
      <c r="S126" s="7" t="s">
        <v>1943</v>
      </c>
      <c r="T126" s="7" t="s">
        <v>296</v>
      </c>
      <c r="U126" s="7" t="s">
        <v>336</v>
      </c>
      <c r="V126" s="8"/>
      <c r="W126" s="8"/>
      <c r="X126" s="6" t="b">
        <v>0</v>
      </c>
      <c r="Y126" s="7" t="s">
        <v>97</v>
      </c>
      <c r="Z126" s="7" t="s">
        <v>1944</v>
      </c>
      <c r="AA126" s="6" t="b">
        <v>0</v>
      </c>
      <c r="AB126" s="6">
        <v>109384</v>
      </c>
      <c r="AC126" s="6">
        <v>18494</v>
      </c>
      <c r="AD126" s="6">
        <v>21501</v>
      </c>
      <c r="AE126" s="6">
        <v>379165</v>
      </c>
      <c r="AF126" s="7" t="s">
        <v>296</v>
      </c>
      <c r="AG126" s="7" t="s">
        <v>97</v>
      </c>
      <c r="AH126" s="6">
        <v>7</v>
      </c>
    </row>
    <row r="127" spans="1:34" ht="15">
      <c r="A127" s="3" t="s">
        <v>338</v>
      </c>
      <c r="B127" s="4">
        <v>12</v>
      </c>
      <c r="C127" s="3" t="s">
        <v>100</v>
      </c>
      <c r="D127" s="3" t="s">
        <v>339</v>
      </c>
      <c r="E127" s="3" t="s">
        <v>296</v>
      </c>
      <c r="F127" s="5"/>
      <c r="H127" s="3" t="s">
        <v>2031</v>
      </c>
      <c r="I127" s="6">
        <v>7</v>
      </c>
      <c r="J127" t="b">
        <f t="shared" si="1"/>
        <v>1</v>
      </c>
      <c r="K127" s="7" t="s">
        <v>338</v>
      </c>
      <c r="L127" s="7" t="s">
        <v>339</v>
      </c>
      <c r="M127" s="7" t="s">
        <v>100</v>
      </c>
      <c r="N127" s="7" t="s">
        <v>2031</v>
      </c>
      <c r="O127" s="6">
        <v>12</v>
      </c>
      <c r="P127" s="7" t="s">
        <v>1975</v>
      </c>
      <c r="Q127" s="7" t="s">
        <v>1942</v>
      </c>
      <c r="R127" s="8"/>
      <c r="S127" s="7" t="s">
        <v>1943</v>
      </c>
      <c r="T127" s="7" t="s">
        <v>296</v>
      </c>
      <c r="U127" s="7" t="s">
        <v>338</v>
      </c>
      <c r="V127" s="8"/>
      <c r="W127" s="8"/>
      <c r="X127" s="6" t="b">
        <v>0</v>
      </c>
      <c r="Y127" s="7" t="s">
        <v>100</v>
      </c>
      <c r="Z127" s="7" t="s">
        <v>1944</v>
      </c>
      <c r="AA127" s="6" t="b">
        <v>0</v>
      </c>
      <c r="AB127" s="8"/>
      <c r="AC127" s="8"/>
      <c r="AD127" s="8"/>
      <c r="AE127" s="8"/>
      <c r="AF127" s="7" t="s">
        <v>296</v>
      </c>
      <c r="AG127" s="7" t="s">
        <v>100</v>
      </c>
      <c r="AH127" s="6">
        <v>7</v>
      </c>
    </row>
    <row r="128" spans="1:34" ht="15">
      <c r="A128" s="3" t="s">
        <v>340</v>
      </c>
      <c r="B128" s="4">
        <v>12</v>
      </c>
      <c r="C128" s="3" t="s">
        <v>103</v>
      </c>
      <c r="D128" s="3" t="s">
        <v>341</v>
      </c>
      <c r="E128" s="3" t="s">
        <v>296</v>
      </c>
      <c r="F128" s="5"/>
      <c r="H128" s="3" t="s">
        <v>2031</v>
      </c>
      <c r="I128" s="6">
        <v>7</v>
      </c>
      <c r="J128" t="b">
        <f t="shared" si="1"/>
        <v>1</v>
      </c>
      <c r="K128" s="7" t="s">
        <v>340</v>
      </c>
      <c r="L128" s="7" t="s">
        <v>341</v>
      </c>
      <c r="M128" s="7" t="s">
        <v>103</v>
      </c>
      <c r="N128" s="7" t="s">
        <v>2031</v>
      </c>
      <c r="O128" s="6">
        <v>12</v>
      </c>
      <c r="P128" s="7" t="s">
        <v>1976</v>
      </c>
      <c r="Q128" s="7" t="s">
        <v>1942</v>
      </c>
      <c r="R128" s="8"/>
      <c r="S128" s="7" t="s">
        <v>1943</v>
      </c>
      <c r="T128" s="7" t="s">
        <v>296</v>
      </c>
      <c r="U128" s="7" t="s">
        <v>340</v>
      </c>
      <c r="V128" s="8"/>
      <c r="W128" s="8"/>
      <c r="X128" s="6" t="b">
        <v>0</v>
      </c>
      <c r="Y128" s="7" t="s">
        <v>103</v>
      </c>
      <c r="Z128" s="7" t="s">
        <v>1944</v>
      </c>
      <c r="AA128" s="6" t="b">
        <v>0</v>
      </c>
      <c r="AB128" s="6">
        <v>71908</v>
      </c>
      <c r="AC128" s="8"/>
      <c r="AD128" s="8"/>
      <c r="AE128" s="8"/>
      <c r="AF128" s="7" t="s">
        <v>296</v>
      </c>
      <c r="AG128" s="7" t="s">
        <v>103</v>
      </c>
      <c r="AH128" s="6">
        <v>7</v>
      </c>
    </row>
    <row r="129" spans="1:34" ht="15">
      <c r="A129" s="3" t="s">
        <v>342</v>
      </c>
      <c r="B129" s="4">
        <v>11</v>
      </c>
      <c r="C129" s="3" t="s">
        <v>106</v>
      </c>
      <c r="D129" s="3" t="s">
        <v>343</v>
      </c>
      <c r="E129" s="3" t="s">
        <v>296</v>
      </c>
      <c r="F129" s="5"/>
      <c r="H129" s="3" t="s">
        <v>2031</v>
      </c>
      <c r="I129" s="6">
        <v>8</v>
      </c>
      <c r="J129" t="b">
        <f t="shared" si="1"/>
        <v>1</v>
      </c>
      <c r="K129" s="7" t="s">
        <v>342</v>
      </c>
      <c r="L129" s="7" t="s">
        <v>343</v>
      </c>
      <c r="M129" s="7" t="s">
        <v>106</v>
      </c>
      <c r="N129" s="7" t="s">
        <v>2031</v>
      </c>
      <c r="O129" s="6">
        <v>11</v>
      </c>
      <c r="P129" s="7" t="s">
        <v>1977</v>
      </c>
      <c r="Q129" s="7" t="s">
        <v>1942</v>
      </c>
      <c r="R129" s="8"/>
      <c r="S129" s="7" t="s">
        <v>1943</v>
      </c>
      <c r="T129" s="7" t="s">
        <v>296</v>
      </c>
      <c r="U129" s="7" t="s">
        <v>342</v>
      </c>
      <c r="V129" s="8"/>
      <c r="W129" s="8"/>
      <c r="X129" s="6" t="b">
        <v>0</v>
      </c>
      <c r="Y129" s="7" t="s">
        <v>106</v>
      </c>
      <c r="Z129" s="7" t="s">
        <v>1944</v>
      </c>
      <c r="AA129" s="6" t="b">
        <v>0</v>
      </c>
      <c r="AB129" s="8"/>
      <c r="AC129" s="8"/>
      <c r="AD129" s="8"/>
      <c r="AE129" s="8"/>
      <c r="AF129" s="7" t="s">
        <v>296</v>
      </c>
      <c r="AG129" s="7" t="s">
        <v>106</v>
      </c>
      <c r="AH129" s="6">
        <v>8</v>
      </c>
    </row>
    <row r="130" spans="1:34" ht="15">
      <c r="A130" s="3" t="s">
        <v>344</v>
      </c>
      <c r="B130" s="4">
        <v>11</v>
      </c>
      <c r="C130" s="3" t="s">
        <v>109</v>
      </c>
      <c r="D130" s="3" t="s">
        <v>345</v>
      </c>
      <c r="E130" s="3" t="s">
        <v>293</v>
      </c>
      <c r="F130" s="5"/>
      <c r="H130" s="3" t="s">
        <v>2031</v>
      </c>
      <c r="I130" s="6">
        <v>8</v>
      </c>
      <c r="J130" t="b">
        <f t="shared" si="1"/>
        <v>1</v>
      </c>
      <c r="K130" s="7" t="s">
        <v>344</v>
      </c>
      <c r="L130" s="7" t="s">
        <v>345</v>
      </c>
      <c r="M130" s="7" t="s">
        <v>109</v>
      </c>
      <c r="N130" s="7" t="s">
        <v>2031</v>
      </c>
      <c r="O130" s="6">
        <v>11</v>
      </c>
      <c r="P130" s="7" t="s">
        <v>1978</v>
      </c>
      <c r="Q130" s="7" t="s">
        <v>1942</v>
      </c>
      <c r="R130" s="8"/>
      <c r="S130" s="7" t="s">
        <v>1943</v>
      </c>
      <c r="T130" s="7" t="s">
        <v>293</v>
      </c>
      <c r="U130" s="7" t="s">
        <v>344</v>
      </c>
      <c r="V130" s="8"/>
      <c r="W130" s="8"/>
      <c r="X130" s="6" t="b">
        <v>0</v>
      </c>
      <c r="Y130" s="7" t="s">
        <v>109</v>
      </c>
      <c r="Z130" s="7" t="s">
        <v>1944</v>
      </c>
      <c r="AA130" s="6" t="b">
        <v>0</v>
      </c>
      <c r="AB130" s="6">
        <v>30377</v>
      </c>
      <c r="AC130" s="6">
        <v>6347</v>
      </c>
      <c r="AD130" s="6">
        <v>3570</v>
      </c>
      <c r="AE130" s="6">
        <v>40294</v>
      </c>
      <c r="AF130" s="7" t="s">
        <v>293</v>
      </c>
      <c r="AG130" s="7" t="s">
        <v>109</v>
      </c>
      <c r="AH130" s="6">
        <v>8</v>
      </c>
    </row>
    <row r="131" spans="1:34" ht="15">
      <c r="A131" s="3" t="s">
        <v>346</v>
      </c>
      <c r="B131" s="4">
        <v>11</v>
      </c>
      <c r="C131" s="3" t="s">
        <v>112</v>
      </c>
      <c r="D131" s="3" t="s">
        <v>347</v>
      </c>
      <c r="E131" s="3" t="s">
        <v>293</v>
      </c>
      <c r="F131" s="5"/>
      <c r="H131" s="3" t="s">
        <v>2031</v>
      </c>
      <c r="I131" s="6">
        <v>10</v>
      </c>
      <c r="J131" t="b">
        <f t="shared" ref="J131:J194" si="2">A131=K131</f>
        <v>1</v>
      </c>
      <c r="K131" s="7" t="s">
        <v>346</v>
      </c>
      <c r="L131" s="7" t="s">
        <v>347</v>
      </c>
      <c r="M131" s="7" t="s">
        <v>112</v>
      </c>
      <c r="N131" s="7" t="s">
        <v>2031</v>
      </c>
      <c r="O131" s="6">
        <v>11</v>
      </c>
      <c r="P131" s="7" t="s">
        <v>1979</v>
      </c>
      <c r="Q131" s="7" t="s">
        <v>1942</v>
      </c>
      <c r="R131" s="8"/>
      <c r="S131" s="7" t="s">
        <v>1943</v>
      </c>
      <c r="T131" s="7" t="s">
        <v>293</v>
      </c>
      <c r="U131" s="7" t="s">
        <v>346</v>
      </c>
      <c r="V131" s="8"/>
      <c r="W131" s="8"/>
      <c r="X131" s="6" t="b">
        <v>0</v>
      </c>
      <c r="Y131" s="7" t="s">
        <v>112</v>
      </c>
      <c r="Z131" s="7" t="s">
        <v>1944</v>
      </c>
      <c r="AA131" s="6" t="b">
        <v>0</v>
      </c>
      <c r="AB131" s="6">
        <v>28471</v>
      </c>
      <c r="AC131" s="6">
        <v>6041</v>
      </c>
      <c r="AD131" s="6">
        <v>4041</v>
      </c>
      <c r="AE131" s="6">
        <v>38747</v>
      </c>
      <c r="AF131" s="7" t="s">
        <v>293</v>
      </c>
      <c r="AG131" s="7" t="s">
        <v>112</v>
      </c>
      <c r="AH131" s="6">
        <v>10</v>
      </c>
    </row>
    <row r="132" spans="1:34" ht="15">
      <c r="A132" s="3" t="s">
        <v>348</v>
      </c>
      <c r="B132" s="4">
        <v>15</v>
      </c>
      <c r="C132" s="3" t="s">
        <v>115</v>
      </c>
      <c r="D132" s="3" t="s">
        <v>349</v>
      </c>
      <c r="E132" s="3" t="s">
        <v>296</v>
      </c>
      <c r="F132" s="5"/>
      <c r="H132" s="3" t="s">
        <v>2031</v>
      </c>
      <c r="I132" s="6">
        <v>1</v>
      </c>
      <c r="J132" t="b">
        <f t="shared" si="2"/>
        <v>1</v>
      </c>
      <c r="K132" s="7" t="s">
        <v>348</v>
      </c>
      <c r="L132" s="7" t="s">
        <v>349</v>
      </c>
      <c r="M132" s="7" t="s">
        <v>2043</v>
      </c>
      <c r="N132" s="7" t="s">
        <v>2031</v>
      </c>
      <c r="O132" s="6">
        <v>15</v>
      </c>
      <c r="P132" s="7" t="s">
        <v>1980</v>
      </c>
      <c r="Q132" s="7" t="s">
        <v>1942</v>
      </c>
      <c r="R132" s="8"/>
      <c r="S132" s="7" t="s">
        <v>1943</v>
      </c>
      <c r="T132" s="7" t="s">
        <v>296</v>
      </c>
      <c r="U132" s="7" t="s">
        <v>348</v>
      </c>
      <c r="V132" s="8"/>
      <c r="W132" s="8"/>
      <c r="X132" s="6" t="b">
        <v>0</v>
      </c>
      <c r="Y132" s="7" t="s">
        <v>115</v>
      </c>
      <c r="Z132" s="7" t="s">
        <v>1944</v>
      </c>
      <c r="AA132" s="6" t="b">
        <v>0</v>
      </c>
      <c r="AB132" s="6">
        <v>5026</v>
      </c>
      <c r="AC132" s="6">
        <v>1857</v>
      </c>
      <c r="AD132" s="6">
        <v>1366</v>
      </c>
      <c r="AE132" s="6">
        <v>8499</v>
      </c>
      <c r="AF132" s="7" t="s">
        <v>296</v>
      </c>
      <c r="AG132" s="7" t="s">
        <v>115</v>
      </c>
      <c r="AH132" s="6">
        <v>1</v>
      </c>
    </row>
    <row r="133" spans="1:34" ht="15">
      <c r="A133" s="3" t="s">
        <v>350</v>
      </c>
      <c r="B133" s="4">
        <v>15</v>
      </c>
      <c r="C133" s="3" t="s">
        <v>118</v>
      </c>
      <c r="D133" s="3" t="s">
        <v>351</v>
      </c>
      <c r="E133" s="3" t="s">
        <v>296</v>
      </c>
      <c r="F133" s="5"/>
      <c r="H133" s="3" t="s">
        <v>2031</v>
      </c>
      <c r="I133" s="6">
        <v>1</v>
      </c>
      <c r="J133" t="b">
        <f t="shared" si="2"/>
        <v>1</v>
      </c>
      <c r="K133" s="7" t="s">
        <v>350</v>
      </c>
      <c r="L133" s="7" t="s">
        <v>351</v>
      </c>
      <c r="M133" s="7" t="s">
        <v>118</v>
      </c>
      <c r="N133" s="7" t="s">
        <v>2031</v>
      </c>
      <c r="O133" s="6">
        <v>15</v>
      </c>
      <c r="P133" s="7" t="s">
        <v>1981</v>
      </c>
      <c r="Q133" s="7" t="s">
        <v>1942</v>
      </c>
      <c r="R133" s="8"/>
      <c r="S133" s="7" t="s">
        <v>1943</v>
      </c>
      <c r="T133" s="7" t="s">
        <v>296</v>
      </c>
      <c r="U133" s="7" t="s">
        <v>350</v>
      </c>
      <c r="V133" s="8"/>
      <c r="W133" s="8"/>
      <c r="X133" s="6" t="b">
        <v>0</v>
      </c>
      <c r="Y133" s="7" t="s">
        <v>118</v>
      </c>
      <c r="Z133" s="7" t="s">
        <v>1944</v>
      </c>
      <c r="AA133" s="6" t="b">
        <v>0</v>
      </c>
      <c r="AB133" s="6">
        <v>85649</v>
      </c>
      <c r="AC133" s="6">
        <v>16409</v>
      </c>
      <c r="AD133" s="6">
        <v>15312</v>
      </c>
      <c r="AE133" s="6">
        <v>119115</v>
      </c>
      <c r="AF133" s="7" t="s">
        <v>296</v>
      </c>
      <c r="AG133" s="7" t="s">
        <v>118</v>
      </c>
      <c r="AH133" s="6">
        <v>1</v>
      </c>
    </row>
    <row r="134" spans="1:34" ht="15">
      <c r="A134" s="3" t="s">
        <v>352</v>
      </c>
      <c r="B134" s="4">
        <v>16</v>
      </c>
      <c r="C134" s="3" t="s">
        <v>127</v>
      </c>
      <c r="D134" s="3" t="s">
        <v>353</v>
      </c>
      <c r="E134" s="3" t="s">
        <v>296</v>
      </c>
      <c r="F134" s="5"/>
      <c r="H134" s="3" t="s">
        <v>2031</v>
      </c>
      <c r="I134" s="6">
        <v>1</v>
      </c>
      <c r="J134" t="b">
        <f t="shared" si="2"/>
        <v>1</v>
      </c>
      <c r="K134" s="7" t="s">
        <v>352</v>
      </c>
      <c r="L134" s="7" t="s">
        <v>353</v>
      </c>
      <c r="M134" s="7" t="s">
        <v>127</v>
      </c>
      <c r="N134" s="7" t="s">
        <v>2031</v>
      </c>
      <c r="O134" s="6">
        <v>16</v>
      </c>
      <c r="P134" s="7" t="s">
        <v>1984</v>
      </c>
      <c r="Q134" s="7" t="s">
        <v>1942</v>
      </c>
      <c r="R134" s="8"/>
      <c r="S134" s="7" t="s">
        <v>1943</v>
      </c>
      <c r="T134" s="7" t="s">
        <v>296</v>
      </c>
      <c r="U134" s="7" t="s">
        <v>352</v>
      </c>
      <c r="V134" s="8"/>
      <c r="W134" s="8"/>
      <c r="X134" s="6" t="b">
        <v>0</v>
      </c>
      <c r="Y134" s="7" t="s">
        <v>127</v>
      </c>
      <c r="Z134" s="7" t="s">
        <v>1944</v>
      </c>
      <c r="AA134" s="6" t="b">
        <v>0</v>
      </c>
      <c r="AB134" s="6">
        <v>80990</v>
      </c>
      <c r="AC134" s="6">
        <v>20153</v>
      </c>
      <c r="AD134" s="6">
        <v>18087</v>
      </c>
      <c r="AE134" s="6">
        <v>119230</v>
      </c>
      <c r="AF134" s="7" t="s">
        <v>296</v>
      </c>
      <c r="AG134" s="7" t="s">
        <v>127</v>
      </c>
      <c r="AH134" s="6">
        <v>1</v>
      </c>
    </row>
    <row r="135" spans="1:34" ht="15">
      <c r="A135" s="3" t="s">
        <v>354</v>
      </c>
      <c r="B135" s="4">
        <v>16</v>
      </c>
      <c r="C135" s="3" t="s">
        <v>130</v>
      </c>
      <c r="D135" s="3" t="s">
        <v>355</v>
      </c>
      <c r="E135" s="3" t="s">
        <v>296</v>
      </c>
      <c r="F135" s="5"/>
      <c r="H135" s="3" t="s">
        <v>2031</v>
      </c>
      <c r="I135" s="6">
        <v>1</v>
      </c>
      <c r="J135" t="b">
        <f t="shared" si="2"/>
        <v>1</v>
      </c>
      <c r="K135" s="7" t="s">
        <v>354</v>
      </c>
      <c r="L135" s="7" t="s">
        <v>355</v>
      </c>
      <c r="M135" s="7" t="s">
        <v>130</v>
      </c>
      <c r="N135" s="7" t="s">
        <v>2031</v>
      </c>
      <c r="O135" s="6">
        <v>16</v>
      </c>
      <c r="P135" s="7" t="s">
        <v>1985</v>
      </c>
      <c r="Q135" s="7" t="s">
        <v>1942</v>
      </c>
      <c r="R135" s="8"/>
      <c r="S135" s="7" t="s">
        <v>1943</v>
      </c>
      <c r="T135" s="7" t="s">
        <v>296</v>
      </c>
      <c r="U135" s="7" t="s">
        <v>354</v>
      </c>
      <c r="V135" s="8"/>
      <c r="W135" s="8"/>
      <c r="X135" s="6" t="b">
        <v>0</v>
      </c>
      <c r="Y135" s="7" t="s">
        <v>130</v>
      </c>
      <c r="Z135" s="7" t="s">
        <v>1944</v>
      </c>
      <c r="AA135" s="6" t="b">
        <v>0</v>
      </c>
      <c r="AB135" s="8"/>
      <c r="AC135" s="8"/>
      <c r="AD135" s="8"/>
      <c r="AE135" s="8"/>
      <c r="AF135" s="7" t="s">
        <v>296</v>
      </c>
      <c r="AG135" s="7" t="s">
        <v>130</v>
      </c>
      <c r="AH135" s="6">
        <v>1</v>
      </c>
    </row>
    <row r="136" spans="1:34" ht="15">
      <c r="A136" s="3" t="s">
        <v>356</v>
      </c>
      <c r="B136" s="4">
        <v>16</v>
      </c>
      <c r="C136" s="3" t="s">
        <v>133</v>
      </c>
      <c r="D136" s="3" t="s">
        <v>357</v>
      </c>
      <c r="E136" s="3" t="s">
        <v>293</v>
      </c>
      <c r="F136" s="5"/>
      <c r="H136" s="3" t="s">
        <v>2031</v>
      </c>
      <c r="I136" s="6">
        <v>1</v>
      </c>
      <c r="J136" t="b">
        <f t="shared" si="2"/>
        <v>1</v>
      </c>
      <c r="K136" s="7" t="s">
        <v>356</v>
      </c>
      <c r="L136" s="7" t="s">
        <v>357</v>
      </c>
      <c r="M136" s="7" t="s">
        <v>133</v>
      </c>
      <c r="N136" s="7" t="s">
        <v>2031</v>
      </c>
      <c r="O136" s="6">
        <v>16</v>
      </c>
      <c r="P136" s="7" t="s">
        <v>1986</v>
      </c>
      <c r="Q136" s="7" t="s">
        <v>1942</v>
      </c>
      <c r="R136" s="8"/>
      <c r="S136" s="7" t="s">
        <v>1943</v>
      </c>
      <c r="T136" s="7" t="s">
        <v>293</v>
      </c>
      <c r="U136" s="7" t="s">
        <v>356</v>
      </c>
      <c r="V136" s="8"/>
      <c r="W136" s="8"/>
      <c r="X136" s="6" t="b">
        <v>0</v>
      </c>
      <c r="Y136" s="7" t="s">
        <v>133</v>
      </c>
      <c r="Z136" s="7" t="s">
        <v>1944</v>
      </c>
      <c r="AA136" s="6" t="b">
        <v>0</v>
      </c>
      <c r="AB136" s="6">
        <v>113424</v>
      </c>
      <c r="AC136" s="6">
        <v>15635</v>
      </c>
      <c r="AD136" s="6">
        <v>20070</v>
      </c>
      <c r="AE136" s="6">
        <v>156788</v>
      </c>
      <c r="AF136" s="7" t="s">
        <v>293</v>
      </c>
      <c r="AG136" s="7" t="s">
        <v>133</v>
      </c>
      <c r="AH136" s="6">
        <v>1</v>
      </c>
    </row>
    <row r="137" spans="1:34" ht="15">
      <c r="A137" s="3" t="s">
        <v>358</v>
      </c>
      <c r="B137" s="4">
        <v>16</v>
      </c>
      <c r="C137" s="3" t="s">
        <v>133</v>
      </c>
      <c r="D137" s="3" t="s">
        <v>359</v>
      </c>
      <c r="E137" s="3" t="s">
        <v>301</v>
      </c>
      <c r="F137" s="5"/>
      <c r="H137" s="3" t="s">
        <v>2031</v>
      </c>
      <c r="I137" s="6">
        <v>1</v>
      </c>
      <c r="J137" t="b">
        <f t="shared" si="2"/>
        <v>1</v>
      </c>
      <c r="K137" s="7" t="s">
        <v>358</v>
      </c>
      <c r="L137" s="7" t="s">
        <v>359</v>
      </c>
      <c r="M137" s="7" t="s">
        <v>2044</v>
      </c>
      <c r="N137" s="7" t="s">
        <v>2031</v>
      </c>
      <c r="O137" s="6">
        <v>16</v>
      </c>
      <c r="P137" s="7" t="s">
        <v>1986</v>
      </c>
      <c r="Q137" s="7" t="s">
        <v>2045</v>
      </c>
      <c r="R137" s="8"/>
      <c r="S137" s="7" t="s">
        <v>1943</v>
      </c>
      <c r="T137" s="7" t="s">
        <v>301</v>
      </c>
      <c r="U137" s="7" t="s">
        <v>358</v>
      </c>
      <c r="V137" s="8"/>
      <c r="W137" s="8"/>
      <c r="X137" s="6" t="b">
        <v>0</v>
      </c>
      <c r="Y137" s="7" t="s">
        <v>133</v>
      </c>
      <c r="Z137" s="7" t="s">
        <v>1944</v>
      </c>
      <c r="AA137" s="6" t="b">
        <v>0</v>
      </c>
      <c r="AB137" s="6">
        <v>85598</v>
      </c>
      <c r="AC137" s="6">
        <v>9030</v>
      </c>
      <c r="AD137" s="6">
        <v>13532</v>
      </c>
      <c r="AE137" s="8"/>
      <c r="AF137" s="7" t="s">
        <v>301</v>
      </c>
      <c r="AG137" s="7" t="s">
        <v>133</v>
      </c>
      <c r="AH137" s="6">
        <v>1</v>
      </c>
    </row>
    <row r="138" spans="1:34" ht="15">
      <c r="A138" s="3" t="s">
        <v>360</v>
      </c>
      <c r="B138" s="4">
        <v>15</v>
      </c>
      <c r="C138" s="3" t="s">
        <v>139</v>
      </c>
      <c r="D138" s="3" t="s">
        <v>361</v>
      </c>
      <c r="E138" s="3" t="s">
        <v>301</v>
      </c>
      <c r="F138" s="5"/>
      <c r="H138" s="3" t="s">
        <v>2031</v>
      </c>
      <c r="I138" s="6">
        <v>1</v>
      </c>
      <c r="J138" t="b">
        <f t="shared" si="2"/>
        <v>1</v>
      </c>
      <c r="K138" s="7" t="s">
        <v>360</v>
      </c>
      <c r="L138" s="7" t="s">
        <v>361</v>
      </c>
      <c r="M138" s="7" t="s">
        <v>2046</v>
      </c>
      <c r="N138" s="7" t="s">
        <v>2031</v>
      </c>
      <c r="O138" s="6">
        <v>15</v>
      </c>
      <c r="P138" s="7" t="s">
        <v>1988</v>
      </c>
      <c r="Q138" s="7" t="s">
        <v>1942</v>
      </c>
      <c r="R138" s="8"/>
      <c r="S138" s="7" t="s">
        <v>1943</v>
      </c>
      <c r="T138" s="7" t="s">
        <v>301</v>
      </c>
      <c r="U138" s="7" t="s">
        <v>360</v>
      </c>
      <c r="V138" s="8"/>
      <c r="W138" s="8"/>
      <c r="X138" s="6" t="b">
        <v>0</v>
      </c>
      <c r="Y138" s="7" t="s">
        <v>139</v>
      </c>
      <c r="Z138" s="7" t="s">
        <v>1944</v>
      </c>
      <c r="AA138" s="6" t="b">
        <v>0</v>
      </c>
      <c r="AB138" s="6">
        <v>6756</v>
      </c>
      <c r="AC138" s="8"/>
      <c r="AD138" s="8"/>
      <c r="AE138" s="8"/>
      <c r="AF138" s="7" t="s">
        <v>301</v>
      </c>
      <c r="AG138" s="7" t="s">
        <v>139</v>
      </c>
      <c r="AH138" s="6">
        <v>1</v>
      </c>
    </row>
    <row r="139" spans="1:34" ht="15">
      <c r="A139" s="3" t="s">
        <v>362</v>
      </c>
      <c r="B139" s="4">
        <v>18</v>
      </c>
      <c r="C139" s="3" t="s">
        <v>145</v>
      </c>
      <c r="D139" s="3" t="s">
        <v>363</v>
      </c>
      <c r="E139" s="3" t="s">
        <v>293</v>
      </c>
      <c r="F139" s="5"/>
      <c r="H139" s="3" t="s">
        <v>2031</v>
      </c>
      <c r="I139" s="6">
        <v>3</v>
      </c>
      <c r="J139" t="b">
        <f t="shared" si="2"/>
        <v>1</v>
      </c>
      <c r="K139" s="7" t="s">
        <v>362</v>
      </c>
      <c r="L139" s="7" t="s">
        <v>363</v>
      </c>
      <c r="M139" s="7" t="s">
        <v>145</v>
      </c>
      <c r="N139" s="7" t="s">
        <v>2031</v>
      </c>
      <c r="O139" s="6">
        <v>18</v>
      </c>
      <c r="P139" s="7" t="s">
        <v>1990</v>
      </c>
      <c r="Q139" s="7" t="s">
        <v>1942</v>
      </c>
      <c r="R139" s="8"/>
      <c r="S139" s="7" t="s">
        <v>1943</v>
      </c>
      <c r="T139" s="7" t="s">
        <v>293</v>
      </c>
      <c r="U139" s="7" t="s">
        <v>362</v>
      </c>
      <c r="V139" s="8"/>
      <c r="W139" s="8"/>
      <c r="X139" s="6" t="b">
        <v>0</v>
      </c>
      <c r="Y139" s="7" t="s">
        <v>145</v>
      </c>
      <c r="Z139" s="7" t="s">
        <v>1944</v>
      </c>
      <c r="AA139" s="6" t="b">
        <v>0</v>
      </c>
      <c r="AB139" s="8"/>
      <c r="AC139" s="8"/>
      <c r="AD139" s="8"/>
      <c r="AE139" s="8"/>
      <c r="AF139" s="7" t="s">
        <v>293</v>
      </c>
      <c r="AG139" s="7" t="s">
        <v>145</v>
      </c>
      <c r="AH139" s="6">
        <v>3</v>
      </c>
    </row>
    <row r="140" spans="1:34" ht="15">
      <c r="A140" s="3" t="s">
        <v>364</v>
      </c>
      <c r="B140" s="4">
        <v>18</v>
      </c>
      <c r="C140" s="3" t="s">
        <v>148</v>
      </c>
      <c r="D140" s="3" t="s">
        <v>365</v>
      </c>
      <c r="E140" s="3" t="s">
        <v>293</v>
      </c>
      <c r="F140" s="5"/>
      <c r="H140" s="3" t="s">
        <v>2031</v>
      </c>
      <c r="I140" s="6">
        <v>3</v>
      </c>
      <c r="J140" t="b">
        <f t="shared" si="2"/>
        <v>1</v>
      </c>
      <c r="K140" s="7" t="s">
        <v>364</v>
      </c>
      <c r="L140" s="7" t="s">
        <v>365</v>
      </c>
      <c r="M140" s="7" t="s">
        <v>148</v>
      </c>
      <c r="N140" s="7" t="s">
        <v>2031</v>
      </c>
      <c r="O140" s="6">
        <v>18</v>
      </c>
      <c r="P140" s="7" t="s">
        <v>1991</v>
      </c>
      <c r="Q140" s="7" t="s">
        <v>1942</v>
      </c>
      <c r="R140" s="8"/>
      <c r="S140" s="7" t="s">
        <v>1943</v>
      </c>
      <c r="T140" s="7" t="s">
        <v>293</v>
      </c>
      <c r="U140" s="7" t="s">
        <v>364</v>
      </c>
      <c r="V140" s="8"/>
      <c r="W140" s="8"/>
      <c r="X140" s="6" t="b">
        <v>0</v>
      </c>
      <c r="Y140" s="7" t="s">
        <v>148</v>
      </c>
      <c r="Z140" s="7" t="s">
        <v>1944</v>
      </c>
      <c r="AA140" s="6" t="b">
        <v>0</v>
      </c>
      <c r="AB140" s="6">
        <v>178176</v>
      </c>
      <c r="AC140" s="6">
        <v>16596</v>
      </c>
      <c r="AD140" s="6">
        <v>34860</v>
      </c>
      <c r="AE140" s="6">
        <v>232051</v>
      </c>
      <c r="AF140" s="7" t="s">
        <v>293</v>
      </c>
      <c r="AG140" s="7" t="s">
        <v>148</v>
      </c>
      <c r="AH140" s="6">
        <v>3</v>
      </c>
    </row>
    <row r="141" spans="1:34" ht="15">
      <c r="A141" s="3" t="s">
        <v>366</v>
      </c>
      <c r="B141" s="4">
        <v>17</v>
      </c>
      <c r="C141" s="3" t="s">
        <v>151</v>
      </c>
      <c r="D141" s="3" t="s">
        <v>367</v>
      </c>
      <c r="E141" s="3" t="s">
        <v>301</v>
      </c>
      <c r="F141" s="5"/>
      <c r="H141" s="3" t="s">
        <v>2031</v>
      </c>
      <c r="I141" s="6">
        <v>2</v>
      </c>
      <c r="J141" t="b">
        <f t="shared" si="2"/>
        <v>1</v>
      </c>
      <c r="K141" s="7" t="s">
        <v>366</v>
      </c>
      <c r="L141" s="7" t="s">
        <v>367</v>
      </c>
      <c r="M141" s="7" t="s">
        <v>2047</v>
      </c>
      <c r="N141" s="7" t="s">
        <v>2031</v>
      </c>
      <c r="O141" s="6">
        <v>17</v>
      </c>
      <c r="P141" s="7" t="s">
        <v>1992</v>
      </c>
      <c r="Q141" s="7" t="s">
        <v>1942</v>
      </c>
      <c r="R141" s="8"/>
      <c r="S141" s="7" t="s">
        <v>1943</v>
      </c>
      <c r="T141" s="7" t="s">
        <v>301</v>
      </c>
      <c r="U141" s="7" t="s">
        <v>366</v>
      </c>
      <c r="V141" s="8"/>
      <c r="W141" s="8"/>
      <c r="X141" s="6" t="b">
        <v>0</v>
      </c>
      <c r="Y141" s="7" t="s">
        <v>151</v>
      </c>
      <c r="Z141" s="7" t="s">
        <v>1944</v>
      </c>
      <c r="AA141" s="6" t="b">
        <v>0</v>
      </c>
      <c r="AB141" s="8"/>
      <c r="AC141" s="8"/>
      <c r="AD141" s="8"/>
      <c r="AE141" s="8"/>
      <c r="AF141" s="7" t="s">
        <v>301</v>
      </c>
      <c r="AG141" s="7" t="s">
        <v>151</v>
      </c>
      <c r="AH141" s="6">
        <v>2</v>
      </c>
    </row>
    <row r="142" spans="1:34" ht="15">
      <c r="A142" s="3" t="s">
        <v>368</v>
      </c>
      <c r="B142" s="4">
        <v>17</v>
      </c>
      <c r="C142" s="3" t="s">
        <v>151</v>
      </c>
      <c r="D142" s="3" t="s">
        <v>369</v>
      </c>
      <c r="E142" s="3" t="s">
        <v>293</v>
      </c>
      <c r="F142" s="5"/>
      <c r="H142" s="3" t="s">
        <v>2031</v>
      </c>
      <c r="I142" s="6">
        <v>2</v>
      </c>
      <c r="J142" t="b">
        <f t="shared" si="2"/>
        <v>1</v>
      </c>
      <c r="K142" s="7" t="s">
        <v>368</v>
      </c>
      <c r="L142" s="7" t="s">
        <v>369</v>
      </c>
      <c r="M142" s="7" t="s">
        <v>2048</v>
      </c>
      <c r="N142" s="7" t="s">
        <v>2031</v>
      </c>
      <c r="O142" s="6">
        <v>17</v>
      </c>
      <c r="P142" s="7" t="s">
        <v>1992</v>
      </c>
      <c r="Q142" s="7" t="s">
        <v>2036</v>
      </c>
      <c r="R142" s="8"/>
      <c r="S142" s="7" t="s">
        <v>1943</v>
      </c>
      <c r="T142" s="7" t="s">
        <v>293</v>
      </c>
      <c r="U142" s="7" t="s">
        <v>368</v>
      </c>
      <c r="V142" s="8"/>
      <c r="W142" s="8"/>
      <c r="X142" s="6" t="b">
        <v>0</v>
      </c>
      <c r="Y142" s="7" t="s">
        <v>151</v>
      </c>
      <c r="Z142" s="7" t="s">
        <v>1944</v>
      </c>
      <c r="AA142" s="6" t="b">
        <v>0</v>
      </c>
      <c r="AB142" s="6">
        <v>83059</v>
      </c>
      <c r="AC142" s="6">
        <v>8326</v>
      </c>
      <c r="AD142" s="6">
        <v>12469</v>
      </c>
      <c r="AE142" s="6">
        <v>103854</v>
      </c>
      <c r="AF142" s="7" t="s">
        <v>293</v>
      </c>
      <c r="AG142" s="7" t="s">
        <v>151</v>
      </c>
      <c r="AH142" s="6">
        <v>2</v>
      </c>
    </row>
    <row r="143" spans="1:34" ht="15">
      <c r="A143" s="3" t="s">
        <v>370</v>
      </c>
      <c r="B143" s="4">
        <v>17</v>
      </c>
      <c r="C143" s="3" t="s">
        <v>154</v>
      </c>
      <c r="D143" s="3" t="s">
        <v>371</v>
      </c>
      <c r="E143" s="3" t="s">
        <v>293</v>
      </c>
      <c r="F143" s="5"/>
      <c r="H143" s="3" t="s">
        <v>2031</v>
      </c>
      <c r="I143" s="6">
        <v>2</v>
      </c>
      <c r="J143" t="b">
        <f t="shared" si="2"/>
        <v>1</v>
      </c>
      <c r="K143" s="7" t="s">
        <v>370</v>
      </c>
      <c r="L143" s="7" t="s">
        <v>371</v>
      </c>
      <c r="M143" s="7" t="s">
        <v>154</v>
      </c>
      <c r="N143" s="7" t="s">
        <v>2031</v>
      </c>
      <c r="O143" s="6">
        <v>17</v>
      </c>
      <c r="P143" s="7" t="s">
        <v>1993</v>
      </c>
      <c r="Q143" s="7" t="s">
        <v>1942</v>
      </c>
      <c r="R143" s="8"/>
      <c r="S143" s="7" t="s">
        <v>1943</v>
      </c>
      <c r="T143" s="7" t="s">
        <v>293</v>
      </c>
      <c r="U143" s="7" t="s">
        <v>370</v>
      </c>
      <c r="V143" s="8"/>
      <c r="W143" s="8"/>
      <c r="X143" s="6" t="b">
        <v>0</v>
      </c>
      <c r="Y143" s="7" t="s">
        <v>154</v>
      </c>
      <c r="Z143" s="7" t="s">
        <v>1944</v>
      </c>
      <c r="AA143" s="6" t="b">
        <v>0</v>
      </c>
      <c r="AB143" s="6">
        <v>80543</v>
      </c>
      <c r="AC143" s="6">
        <v>10882</v>
      </c>
      <c r="AD143" s="6">
        <v>14487</v>
      </c>
      <c r="AE143" s="6">
        <v>112322</v>
      </c>
      <c r="AF143" s="7" t="s">
        <v>293</v>
      </c>
      <c r="AG143" s="7" t="s">
        <v>154</v>
      </c>
      <c r="AH143" s="6">
        <v>2</v>
      </c>
    </row>
    <row r="144" spans="1:34" ht="15">
      <c r="A144" s="3" t="s">
        <v>372</v>
      </c>
      <c r="B144" s="4">
        <v>17</v>
      </c>
      <c r="C144" s="3" t="s">
        <v>154</v>
      </c>
      <c r="D144" s="3" t="s">
        <v>373</v>
      </c>
      <c r="E144" s="3" t="s">
        <v>293</v>
      </c>
      <c r="F144" s="5"/>
      <c r="H144" s="3" t="s">
        <v>2031</v>
      </c>
      <c r="I144" s="6">
        <v>2</v>
      </c>
      <c r="J144" t="b">
        <f t="shared" si="2"/>
        <v>1</v>
      </c>
      <c r="K144" s="7" t="s">
        <v>372</v>
      </c>
      <c r="L144" s="7" t="s">
        <v>373</v>
      </c>
      <c r="M144" s="7" t="s">
        <v>2049</v>
      </c>
      <c r="N144" s="7" t="s">
        <v>2031</v>
      </c>
      <c r="O144" s="6">
        <v>17</v>
      </c>
      <c r="P144" s="7" t="s">
        <v>1993</v>
      </c>
      <c r="Q144" s="7" t="s">
        <v>2036</v>
      </c>
      <c r="R144" s="8"/>
      <c r="S144" s="7" t="s">
        <v>1943</v>
      </c>
      <c r="T144" s="7" t="s">
        <v>293</v>
      </c>
      <c r="U144" s="7" t="s">
        <v>372</v>
      </c>
      <c r="V144" s="8"/>
      <c r="W144" s="8"/>
      <c r="X144" s="6" t="b">
        <v>0</v>
      </c>
      <c r="Y144" s="7" t="s">
        <v>154</v>
      </c>
      <c r="Z144" s="7" t="s">
        <v>1944</v>
      </c>
      <c r="AA144" s="6" t="b">
        <v>0</v>
      </c>
      <c r="AB144" s="6">
        <v>2487</v>
      </c>
      <c r="AC144" s="6">
        <v>642</v>
      </c>
      <c r="AD144" s="6">
        <v>575</v>
      </c>
      <c r="AE144" s="6">
        <v>3704</v>
      </c>
      <c r="AF144" s="7" t="s">
        <v>293</v>
      </c>
      <c r="AG144" s="7" t="s">
        <v>154</v>
      </c>
      <c r="AH144" s="6">
        <v>2</v>
      </c>
    </row>
    <row r="145" spans="1:34" ht="15">
      <c r="A145" s="3" t="s">
        <v>374</v>
      </c>
      <c r="B145" s="4">
        <v>18</v>
      </c>
      <c r="C145" s="3" t="s">
        <v>160</v>
      </c>
      <c r="D145" s="3" t="s">
        <v>375</v>
      </c>
      <c r="E145" s="3" t="s">
        <v>293</v>
      </c>
      <c r="F145" s="5"/>
      <c r="H145" s="3" t="s">
        <v>2031</v>
      </c>
      <c r="I145" s="6">
        <v>3</v>
      </c>
      <c r="J145" t="b">
        <f t="shared" si="2"/>
        <v>1</v>
      </c>
      <c r="K145" s="7" t="s">
        <v>374</v>
      </c>
      <c r="L145" s="7" t="s">
        <v>375</v>
      </c>
      <c r="M145" s="7" t="s">
        <v>1944</v>
      </c>
      <c r="N145" s="7" t="s">
        <v>2031</v>
      </c>
      <c r="O145" s="6">
        <v>18</v>
      </c>
      <c r="P145" s="7" t="s">
        <v>1995</v>
      </c>
      <c r="Q145" s="7" t="s">
        <v>1944</v>
      </c>
      <c r="R145" s="8"/>
      <c r="S145" s="7" t="s">
        <v>1943</v>
      </c>
      <c r="T145" s="7" t="s">
        <v>293</v>
      </c>
      <c r="U145" s="7" t="s">
        <v>374</v>
      </c>
      <c r="V145" s="8"/>
      <c r="W145" s="8"/>
      <c r="X145" s="6" t="b">
        <v>0</v>
      </c>
      <c r="Y145" s="7" t="s">
        <v>160</v>
      </c>
      <c r="Z145" s="7" t="s">
        <v>1944</v>
      </c>
      <c r="AA145" s="6" t="b">
        <v>0</v>
      </c>
      <c r="AB145" s="8"/>
      <c r="AC145" s="8"/>
      <c r="AD145" s="8"/>
      <c r="AE145" s="8"/>
      <c r="AF145" s="7" t="s">
        <v>293</v>
      </c>
      <c r="AG145" s="7" t="s">
        <v>160</v>
      </c>
      <c r="AH145" s="6">
        <v>3</v>
      </c>
    </row>
    <row r="146" spans="1:34" ht="15">
      <c r="A146" s="3" t="s">
        <v>376</v>
      </c>
      <c r="B146" s="4">
        <v>17</v>
      </c>
      <c r="C146" s="3" t="s">
        <v>163</v>
      </c>
      <c r="D146" s="3" t="s">
        <v>377</v>
      </c>
      <c r="E146" s="3" t="s">
        <v>296</v>
      </c>
      <c r="F146" s="5"/>
      <c r="H146" s="3" t="s">
        <v>2031</v>
      </c>
      <c r="I146" s="6">
        <v>2</v>
      </c>
      <c r="J146" t="b">
        <f t="shared" si="2"/>
        <v>1</v>
      </c>
      <c r="K146" s="7" t="s">
        <v>376</v>
      </c>
      <c r="L146" s="7" t="s">
        <v>377</v>
      </c>
      <c r="M146" s="7" t="s">
        <v>163</v>
      </c>
      <c r="N146" s="7" t="s">
        <v>2031</v>
      </c>
      <c r="O146" s="6">
        <v>17</v>
      </c>
      <c r="P146" s="7" t="s">
        <v>1996</v>
      </c>
      <c r="Q146" s="7" t="s">
        <v>1942</v>
      </c>
      <c r="R146" s="8"/>
      <c r="S146" s="7" t="s">
        <v>1943</v>
      </c>
      <c r="T146" s="7" t="s">
        <v>296</v>
      </c>
      <c r="U146" s="7" t="s">
        <v>376</v>
      </c>
      <c r="V146" s="8"/>
      <c r="W146" s="8"/>
      <c r="X146" s="6" t="b">
        <v>0</v>
      </c>
      <c r="Y146" s="7" t="s">
        <v>163</v>
      </c>
      <c r="Z146" s="7" t="s">
        <v>1944</v>
      </c>
      <c r="AA146" s="6" t="b">
        <v>0</v>
      </c>
      <c r="AB146" s="8"/>
      <c r="AC146" s="8"/>
      <c r="AD146" s="8"/>
      <c r="AE146" s="8"/>
      <c r="AF146" s="7" t="s">
        <v>296</v>
      </c>
      <c r="AG146" s="7" t="s">
        <v>163</v>
      </c>
      <c r="AH146" s="6">
        <v>2</v>
      </c>
    </row>
    <row r="147" spans="1:34" ht="15">
      <c r="A147" s="3" t="s">
        <v>378</v>
      </c>
      <c r="B147" s="4">
        <v>4</v>
      </c>
      <c r="C147" s="3" t="s">
        <v>166</v>
      </c>
      <c r="D147" s="3" t="s">
        <v>379</v>
      </c>
      <c r="E147" s="3" t="s">
        <v>293</v>
      </c>
      <c r="F147" s="5"/>
      <c r="H147" s="3" t="s">
        <v>2031</v>
      </c>
      <c r="I147" s="6">
        <v>5</v>
      </c>
      <c r="J147" t="b">
        <f t="shared" si="2"/>
        <v>1</v>
      </c>
      <c r="K147" s="7" t="s">
        <v>378</v>
      </c>
      <c r="L147" s="7" t="s">
        <v>379</v>
      </c>
      <c r="M147" s="7" t="s">
        <v>2050</v>
      </c>
      <c r="N147" s="7" t="s">
        <v>2031</v>
      </c>
      <c r="O147" s="6">
        <v>4</v>
      </c>
      <c r="P147" s="7" t="s">
        <v>1997</v>
      </c>
      <c r="Q147" s="7" t="s">
        <v>2051</v>
      </c>
      <c r="R147" s="8"/>
      <c r="S147" s="7" t="s">
        <v>1943</v>
      </c>
      <c r="T147" s="7" t="s">
        <v>293</v>
      </c>
      <c r="U147" s="7" t="s">
        <v>378</v>
      </c>
      <c r="V147" s="8"/>
      <c r="W147" s="8"/>
      <c r="X147" s="6" t="b">
        <v>0</v>
      </c>
      <c r="Y147" s="7" t="s">
        <v>166</v>
      </c>
      <c r="Z147" s="7" t="s">
        <v>1944</v>
      </c>
      <c r="AA147" s="6" t="b">
        <v>0</v>
      </c>
      <c r="AB147" s="8"/>
      <c r="AC147" s="8"/>
      <c r="AD147" s="8"/>
      <c r="AE147" s="8"/>
      <c r="AF147" s="7" t="s">
        <v>293</v>
      </c>
      <c r="AG147" s="7" t="s">
        <v>166</v>
      </c>
      <c r="AH147" s="6">
        <v>5</v>
      </c>
    </row>
    <row r="148" spans="1:34" ht="15">
      <c r="A148" s="3" t="s">
        <v>380</v>
      </c>
      <c r="B148" s="4">
        <v>4</v>
      </c>
      <c r="C148" s="3" t="s">
        <v>166</v>
      </c>
      <c r="D148" s="3" t="s">
        <v>381</v>
      </c>
      <c r="E148" s="3" t="s">
        <v>293</v>
      </c>
      <c r="F148" s="5"/>
      <c r="H148" s="3" t="s">
        <v>2031</v>
      </c>
      <c r="I148" s="6">
        <v>5</v>
      </c>
      <c r="J148" t="b">
        <f t="shared" si="2"/>
        <v>1</v>
      </c>
      <c r="K148" s="7" t="s">
        <v>380</v>
      </c>
      <c r="L148" s="7" t="s">
        <v>381</v>
      </c>
      <c r="M148" s="7" t="s">
        <v>2052</v>
      </c>
      <c r="N148" s="7" t="s">
        <v>2031</v>
      </c>
      <c r="O148" s="6">
        <v>4</v>
      </c>
      <c r="P148" s="7" t="s">
        <v>1997</v>
      </c>
      <c r="Q148" s="7" t="s">
        <v>2053</v>
      </c>
      <c r="R148" s="8"/>
      <c r="S148" s="7" t="s">
        <v>1943</v>
      </c>
      <c r="T148" s="7" t="s">
        <v>293</v>
      </c>
      <c r="U148" s="7" t="s">
        <v>380</v>
      </c>
      <c r="V148" s="8"/>
      <c r="W148" s="8"/>
      <c r="X148" s="6" t="b">
        <v>0</v>
      </c>
      <c r="Y148" s="7" t="s">
        <v>166</v>
      </c>
      <c r="Z148" s="7" t="s">
        <v>1944</v>
      </c>
      <c r="AA148" s="6" t="b">
        <v>0</v>
      </c>
      <c r="AB148" s="8"/>
      <c r="AC148" s="8"/>
      <c r="AD148" s="8"/>
      <c r="AE148" s="8"/>
      <c r="AF148" s="7" t="s">
        <v>293</v>
      </c>
      <c r="AG148" s="7" t="s">
        <v>166</v>
      </c>
      <c r="AH148" s="6">
        <v>5</v>
      </c>
    </row>
    <row r="149" spans="1:34" ht="15">
      <c r="A149" s="3" t="s">
        <v>382</v>
      </c>
      <c r="B149" s="4">
        <v>4</v>
      </c>
      <c r="C149" s="3" t="s">
        <v>166</v>
      </c>
      <c r="D149" s="3" t="s">
        <v>383</v>
      </c>
      <c r="E149" s="3" t="s">
        <v>293</v>
      </c>
      <c r="F149" s="5"/>
      <c r="H149" s="3" t="s">
        <v>2031</v>
      </c>
      <c r="I149" s="6">
        <v>5</v>
      </c>
      <c r="J149" t="b">
        <f t="shared" si="2"/>
        <v>1</v>
      </c>
      <c r="K149" s="7" t="s">
        <v>382</v>
      </c>
      <c r="L149" s="7" t="s">
        <v>383</v>
      </c>
      <c r="M149" s="7" t="s">
        <v>2054</v>
      </c>
      <c r="N149" s="7" t="s">
        <v>2031</v>
      </c>
      <c r="O149" s="6">
        <v>4</v>
      </c>
      <c r="P149" s="7" t="s">
        <v>1997</v>
      </c>
      <c r="Q149" s="7" t="s">
        <v>2055</v>
      </c>
      <c r="R149" s="8"/>
      <c r="S149" s="7" t="s">
        <v>1943</v>
      </c>
      <c r="T149" s="7" t="s">
        <v>293</v>
      </c>
      <c r="U149" s="7" t="s">
        <v>382</v>
      </c>
      <c r="V149" s="8"/>
      <c r="W149" s="8"/>
      <c r="X149" s="6" t="b">
        <v>0</v>
      </c>
      <c r="Y149" s="7" t="s">
        <v>166</v>
      </c>
      <c r="Z149" s="7" t="s">
        <v>1944</v>
      </c>
      <c r="AA149" s="6" t="b">
        <v>0</v>
      </c>
      <c r="AB149" s="8"/>
      <c r="AC149" s="8"/>
      <c r="AD149" s="8"/>
      <c r="AE149" s="8"/>
      <c r="AF149" s="7" t="s">
        <v>293</v>
      </c>
      <c r="AG149" s="7" t="s">
        <v>166</v>
      </c>
      <c r="AH149" s="6">
        <v>5</v>
      </c>
    </row>
    <row r="150" spans="1:34" ht="15">
      <c r="A150" s="3" t="s">
        <v>384</v>
      </c>
      <c r="B150" s="4">
        <v>4</v>
      </c>
      <c r="C150" s="3" t="s">
        <v>169</v>
      </c>
      <c r="D150" s="3" t="s">
        <v>385</v>
      </c>
      <c r="E150" s="3" t="s">
        <v>296</v>
      </c>
      <c r="F150" s="5"/>
      <c r="H150" s="3" t="s">
        <v>2031</v>
      </c>
      <c r="I150" s="6">
        <v>5</v>
      </c>
      <c r="J150" t="b">
        <f t="shared" si="2"/>
        <v>1</v>
      </c>
      <c r="K150" s="7" t="s">
        <v>384</v>
      </c>
      <c r="L150" s="7" t="s">
        <v>385</v>
      </c>
      <c r="M150" s="7" t="s">
        <v>2056</v>
      </c>
      <c r="N150" s="7" t="s">
        <v>2031</v>
      </c>
      <c r="O150" s="6">
        <v>4</v>
      </c>
      <c r="P150" s="7" t="s">
        <v>1998</v>
      </c>
      <c r="Q150" s="7" t="s">
        <v>1942</v>
      </c>
      <c r="R150" s="8"/>
      <c r="S150" s="7" t="s">
        <v>1943</v>
      </c>
      <c r="T150" s="7" t="s">
        <v>296</v>
      </c>
      <c r="U150" s="7" t="s">
        <v>384</v>
      </c>
      <c r="V150" s="8"/>
      <c r="W150" s="8"/>
      <c r="X150" s="6" t="b">
        <v>0</v>
      </c>
      <c r="Y150" s="7" t="s">
        <v>169</v>
      </c>
      <c r="Z150" s="7" t="s">
        <v>1944</v>
      </c>
      <c r="AA150" s="6" t="b">
        <v>0</v>
      </c>
      <c r="AB150" s="6">
        <v>669558</v>
      </c>
      <c r="AC150" s="6">
        <v>63600</v>
      </c>
      <c r="AD150" s="6">
        <v>51297</v>
      </c>
      <c r="AE150" s="6">
        <v>824712</v>
      </c>
      <c r="AF150" s="7" t="s">
        <v>296</v>
      </c>
      <c r="AG150" s="7" t="s">
        <v>169</v>
      </c>
      <c r="AH150" s="6">
        <v>5</v>
      </c>
    </row>
    <row r="151" spans="1:34" ht="15">
      <c r="A151" s="3" t="s">
        <v>386</v>
      </c>
      <c r="B151" s="4">
        <v>4</v>
      </c>
      <c r="C151" s="3" t="s">
        <v>169</v>
      </c>
      <c r="D151" s="3" t="s">
        <v>387</v>
      </c>
      <c r="E151" s="3" t="s">
        <v>301</v>
      </c>
      <c r="F151" s="5"/>
      <c r="H151" s="3" t="s">
        <v>2031</v>
      </c>
      <c r="I151" s="6">
        <v>5</v>
      </c>
      <c r="J151" t="b">
        <f t="shared" si="2"/>
        <v>1</v>
      </c>
      <c r="K151" s="7" t="s">
        <v>386</v>
      </c>
      <c r="L151" s="7" t="s">
        <v>387</v>
      </c>
      <c r="M151" s="7" t="s">
        <v>2057</v>
      </c>
      <c r="N151" s="7" t="s">
        <v>2031</v>
      </c>
      <c r="O151" s="6">
        <v>4</v>
      </c>
      <c r="P151" s="7" t="s">
        <v>1998</v>
      </c>
      <c r="Q151" s="7" t="s">
        <v>2053</v>
      </c>
      <c r="R151" s="8"/>
      <c r="S151" s="7" t="s">
        <v>1943</v>
      </c>
      <c r="T151" s="7" t="s">
        <v>301</v>
      </c>
      <c r="U151" s="7" t="s">
        <v>386</v>
      </c>
      <c r="V151" s="8"/>
      <c r="W151" s="8"/>
      <c r="X151" s="6" t="b">
        <v>0</v>
      </c>
      <c r="Y151" s="7" t="s">
        <v>169</v>
      </c>
      <c r="Z151" s="7" t="s">
        <v>1944</v>
      </c>
      <c r="AA151" s="6" t="b">
        <v>0</v>
      </c>
      <c r="AB151" s="8"/>
      <c r="AC151" s="8"/>
      <c r="AD151" s="8"/>
      <c r="AE151" s="8"/>
      <c r="AF151" s="7" t="s">
        <v>301</v>
      </c>
      <c r="AG151" s="7" t="s">
        <v>169</v>
      </c>
      <c r="AH151" s="6">
        <v>5</v>
      </c>
    </row>
    <row r="152" spans="1:34" ht="15">
      <c r="A152" s="3" t="s">
        <v>388</v>
      </c>
      <c r="B152" s="4">
        <v>4</v>
      </c>
      <c r="C152" s="3" t="s">
        <v>172</v>
      </c>
      <c r="D152" s="3" t="s">
        <v>389</v>
      </c>
      <c r="E152" s="3" t="s">
        <v>301</v>
      </c>
      <c r="F152" s="5"/>
      <c r="H152" s="3" t="s">
        <v>2031</v>
      </c>
      <c r="I152" s="6">
        <v>5</v>
      </c>
      <c r="J152" t="b">
        <f t="shared" si="2"/>
        <v>1</v>
      </c>
      <c r="K152" s="7" t="s">
        <v>388</v>
      </c>
      <c r="L152" s="7" t="s">
        <v>389</v>
      </c>
      <c r="M152" s="7" t="s">
        <v>2058</v>
      </c>
      <c r="N152" s="7" t="s">
        <v>2031</v>
      </c>
      <c r="O152" s="6">
        <v>4</v>
      </c>
      <c r="P152" s="7" t="s">
        <v>1999</v>
      </c>
      <c r="Q152" s="7" t="s">
        <v>2055</v>
      </c>
      <c r="R152" s="8"/>
      <c r="S152" s="7" t="s">
        <v>1943</v>
      </c>
      <c r="T152" s="7" t="s">
        <v>301</v>
      </c>
      <c r="U152" s="7" t="s">
        <v>388</v>
      </c>
      <c r="V152" s="8"/>
      <c r="W152" s="8"/>
      <c r="X152" s="6" t="b">
        <v>0</v>
      </c>
      <c r="Y152" s="7" t="s">
        <v>172</v>
      </c>
      <c r="Z152" s="7" t="s">
        <v>1944</v>
      </c>
      <c r="AA152" s="6" t="b">
        <v>0</v>
      </c>
      <c r="AB152" s="6">
        <v>113293</v>
      </c>
      <c r="AC152" s="6">
        <v>6423</v>
      </c>
      <c r="AD152" s="6">
        <v>4487</v>
      </c>
      <c r="AE152" s="6">
        <v>136097</v>
      </c>
      <c r="AF152" s="7" t="s">
        <v>301</v>
      </c>
      <c r="AG152" s="7" t="s">
        <v>172</v>
      </c>
      <c r="AH152" s="6">
        <v>5</v>
      </c>
    </row>
    <row r="153" spans="1:34" ht="15">
      <c r="A153" s="3" t="s">
        <v>390</v>
      </c>
      <c r="B153" s="4">
        <v>5</v>
      </c>
      <c r="C153" s="3" t="s">
        <v>178</v>
      </c>
      <c r="D153" s="3" t="s">
        <v>391</v>
      </c>
      <c r="E153" s="3" t="s">
        <v>296</v>
      </c>
      <c r="F153" s="5"/>
      <c r="H153" s="3" t="s">
        <v>2031</v>
      </c>
      <c r="I153" s="6">
        <v>5</v>
      </c>
      <c r="J153" t="b">
        <f t="shared" si="2"/>
        <v>1</v>
      </c>
      <c r="K153" s="7" t="s">
        <v>390</v>
      </c>
      <c r="L153" s="7" t="s">
        <v>391</v>
      </c>
      <c r="M153" s="7" t="s">
        <v>178</v>
      </c>
      <c r="N153" s="7" t="s">
        <v>2031</v>
      </c>
      <c r="O153" s="6">
        <v>5</v>
      </c>
      <c r="P153" s="7" t="s">
        <v>2001</v>
      </c>
      <c r="Q153" s="7" t="s">
        <v>1942</v>
      </c>
      <c r="R153" s="8"/>
      <c r="S153" s="7" t="s">
        <v>1943</v>
      </c>
      <c r="T153" s="7" t="s">
        <v>296</v>
      </c>
      <c r="U153" s="7" t="s">
        <v>390</v>
      </c>
      <c r="V153" s="8"/>
      <c r="W153" s="8"/>
      <c r="X153" s="6" t="b">
        <v>0</v>
      </c>
      <c r="Y153" s="7" t="s">
        <v>178</v>
      </c>
      <c r="Z153" s="7" t="s">
        <v>1944</v>
      </c>
      <c r="AA153" s="6" t="b">
        <v>0</v>
      </c>
      <c r="AB153" s="6">
        <v>165066</v>
      </c>
      <c r="AC153" s="6">
        <v>25000</v>
      </c>
      <c r="AD153" s="6">
        <v>80000</v>
      </c>
      <c r="AE153" s="6">
        <v>420066</v>
      </c>
      <c r="AF153" s="7" t="s">
        <v>296</v>
      </c>
      <c r="AG153" s="7" t="s">
        <v>178</v>
      </c>
      <c r="AH153" s="6">
        <v>5</v>
      </c>
    </row>
    <row r="154" spans="1:34" ht="15">
      <c r="A154" s="3" t="s">
        <v>392</v>
      </c>
      <c r="B154" s="4">
        <v>5</v>
      </c>
      <c r="C154" s="3" t="s">
        <v>181</v>
      </c>
      <c r="D154" s="3" t="s">
        <v>393</v>
      </c>
      <c r="E154" s="3" t="s">
        <v>301</v>
      </c>
      <c r="F154" s="5"/>
      <c r="H154" s="3" t="s">
        <v>2031</v>
      </c>
      <c r="I154" s="6">
        <v>5</v>
      </c>
      <c r="J154" t="b">
        <f t="shared" si="2"/>
        <v>1</v>
      </c>
      <c r="K154" s="7" t="s">
        <v>392</v>
      </c>
      <c r="L154" s="7" t="s">
        <v>393</v>
      </c>
      <c r="M154" s="7" t="s">
        <v>2059</v>
      </c>
      <c r="N154" s="7" t="s">
        <v>2031</v>
      </c>
      <c r="O154" s="6">
        <v>5</v>
      </c>
      <c r="P154" s="7" t="s">
        <v>2002</v>
      </c>
      <c r="Q154" s="7" t="s">
        <v>1942</v>
      </c>
      <c r="R154" s="8"/>
      <c r="S154" s="7" t="s">
        <v>1943</v>
      </c>
      <c r="T154" s="7" t="s">
        <v>301</v>
      </c>
      <c r="U154" s="7" t="s">
        <v>392</v>
      </c>
      <c r="V154" s="8"/>
      <c r="W154" s="8"/>
      <c r="X154" s="6" t="b">
        <v>0</v>
      </c>
      <c r="Y154" s="7" t="s">
        <v>181</v>
      </c>
      <c r="Z154" s="7" t="s">
        <v>1944</v>
      </c>
      <c r="AA154" s="6" t="b">
        <v>0</v>
      </c>
      <c r="AB154" s="8"/>
      <c r="AC154" s="8"/>
      <c r="AD154" s="8"/>
      <c r="AE154" s="8"/>
      <c r="AF154" s="7" t="s">
        <v>301</v>
      </c>
      <c r="AG154" s="7" t="s">
        <v>181</v>
      </c>
      <c r="AH154" s="6">
        <v>5</v>
      </c>
    </row>
    <row r="155" spans="1:34" ht="15">
      <c r="A155" s="3" t="s">
        <v>394</v>
      </c>
      <c r="B155" s="4">
        <v>5</v>
      </c>
      <c r="C155" s="3" t="s">
        <v>184</v>
      </c>
      <c r="D155" s="3" t="s">
        <v>395</v>
      </c>
      <c r="E155" s="3" t="s">
        <v>293</v>
      </c>
      <c r="F155" s="5"/>
      <c r="H155" s="3" t="s">
        <v>2031</v>
      </c>
      <c r="I155" s="6">
        <v>5</v>
      </c>
      <c r="J155" t="b">
        <f t="shared" si="2"/>
        <v>1</v>
      </c>
      <c r="K155" s="7" t="s">
        <v>394</v>
      </c>
      <c r="L155" s="7" t="s">
        <v>395</v>
      </c>
      <c r="M155" s="7" t="s">
        <v>2060</v>
      </c>
      <c r="N155" s="7" t="s">
        <v>2031</v>
      </c>
      <c r="O155" s="6">
        <v>5</v>
      </c>
      <c r="P155" s="7" t="s">
        <v>2003</v>
      </c>
      <c r="Q155" s="7" t="s">
        <v>1942</v>
      </c>
      <c r="R155" s="8"/>
      <c r="S155" s="7" t="s">
        <v>1943</v>
      </c>
      <c r="T155" s="7" t="s">
        <v>293</v>
      </c>
      <c r="U155" s="7" t="s">
        <v>394</v>
      </c>
      <c r="V155" s="8"/>
      <c r="W155" s="8"/>
      <c r="X155" s="6" t="b">
        <v>0</v>
      </c>
      <c r="Y155" s="7" t="s">
        <v>184</v>
      </c>
      <c r="Z155" s="7" t="s">
        <v>1944</v>
      </c>
      <c r="AA155" s="6" t="b">
        <v>0</v>
      </c>
      <c r="AB155" s="6">
        <v>86465</v>
      </c>
      <c r="AC155" s="6">
        <v>19010</v>
      </c>
      <c r="AD155" s="6">
        <v>15726</v>
      </c>
      <c r="AE155" s="6">
        <v>122548</v>
      </c>
      <c r="AF155" s="7" t="s">
        <v>293</v>
      </c>
      <c r="AG155" s="7" t="s">
        <v>184</v>
      </c>
      <c r="AH155" s="6">
        <v>5</v>
      </c>
    </row>
    <row r="156" spans="1:34" ht="15">
      <c r="A156" s="3" t="s">
        <v>396</v>
      </c>
      <c r="B156" s="4">
        <v>5</v>
      </c>
      <c r="C156" s="3" t="s">
        <v>187</v>
      </c>
      <c r="D156" s="3" t="s">
        <v>397</v>
      </c>
      <c r="E156" s="3" t="s">
        <v>301</v>
      </c>
      <c r="F156" s="5"/>
      <c r="H156" s="3" t="s">
        <v>2031</v>
      </c>
      <c r="I156" s="6">
        <v>5</v>
      </c>
      <c r="J156" t="b">
        <f t="shared" si="2"/>
        <v>1</v>
      </c>
      <c r="K156" s="7" t="s">
        <v>396</v>
      </c>
      <c r="L156" s="7" t="s">
        <v>397</v>
      </c>
      <c r="M156" s="7" t="s">
        <v>187</v>
      </c>
      <c r="N156" s="7" t="s">
        <v>2031</v>
      </c>
      <c r="O156" s="6">
        <v>5</v>
      </c>
      <c r="P156" s="7" t="s">
        <v>2004</v>
      </c>
      <c r="Q156" s="7" t="s">
        <v>1942</v>
      </c>
      <c r="R156" s="8"/>
      <c r="S156" s="7" t="s">
        <v>1943</v>
      </c>
      <c r="T156" s="7" t="s">
        <v>301</v>
      </c>
      <c r="U156" s="7" t="s">
        <v>396</v>
      </c>
      <c r="V156" s="8"/>
      <c r="W156" s="8"/>
      <c r="X156" s="6" t="b">
        <v>0</v>
      </c>
      <c r="Y156" s="7" t="s">
        <v>187</v>
      </c>
      <c r="Z156" s="7" t="s">
        <v>1944</v>
      </c>
      <c r="AA156" s="6" t="b">
        <v>0</v>
      </c>
      <c r="AB156" s="8"/>
      <c r="AC156" s="8"/>
      <c r="AD156" s="8"/>
      <c r="AE156" s="8"/>
      <c r="AF156" s="7" t="s">
        <v>301</v>
      </c>
      <c r="AG156" s="7" t="s">
        <v>187</v>
      </c>
      <c r="AH156" s="6">
        <v>5</v>
      </c>
    </row>
    <row r="157" spans="1:34" ht="15">
      <c r="A157" s="3" t="s">
        <v>398</v>
      </c>
      <c r="B157" s="4">
        <v>7</v>
      </c>
      <c r="C157" s="3" t="s">
        <v>193</v>
      </c>
      <c r="D157" s="3" t="s">
        <v>399</v>
      </c>
      <c r="E157" s="3" t="s">
        <v>293</v>
      </c>
      <c r="F157" s="5"/>
      <c r="H157" s="3" t="s">
        <v>2031</v>
      </c>
      <c r="I157" s="6">
        <v>11</v>
      </c>
      <c r="J157" t="b">
        <f t="shared" si="2"/>
        <v>1</v>
      </c>
      <c r="K157" s="7" t="s">
        <v>398</v>
      </c>
      <c r="L157" s="7" t="s">
        <v>399</v>
      </c>
      <c r="M157" s="7" t="s">
        <v>193</v>
      </c>
      <c r="N157" s="7" t="s">
        <v>2031</v>
      </c>
      <c r="O157" s="6">
        <v>7</v>
      </c>
      <c r="P157" s="7" t="s">
        <v>2006</v>
      </c>
      <c r="Q157" s="7" t="s">
        <v>1942</v>
      </c>
      <c r="R157" s="8"/>
      <c r="S157" s="7" t="s">
        <v>1943</v>
      </c>
      <c r="T157" s="7" t="s">
        <v>293</v>
      </c>
      <c r="U157" s="7" t="s">
        <v>398</v>
      </c>
      <c r="V157" s="8"/>
      <c r="W157" s="8"/>
      <c r="X157" s="6" t="b">
        <v>0</v>
      </c>
      <c r="Y157" s="7" t="s">
        <v>193</v>
      </c>
      <c r="Z157" s="7" t="s">
        <v>1944</v>
      </c>
      <c r="AA157" s="6" t="b">
        <v>0</v>
      </c>
      <c r="AB157" s="6">
        <v>60218</v>
      </c>
      <c r="AC157" s="6">
        <v>9132</v>
      </c>
      <c r="AD157" s="6">
        <v>11072</v>
      </c>
      <c r="AE157" s="6">
        <v>99663</v>
      </c>
      <c r="AF157" s="7" t="s">
        <v>293</v>
      </c>
      <c r="AG157" s="7" t="s">
        <v>193</v>
      </c>
      <c r="AH157" s="6">
        <v>11</v>
      </c>
    </row>
    <row r="158" spans="1:34" ht="15">
      <c r="A158" s="3" t="s">
        <v>400</v>
      </c>
      <c r="B158" s="4">
        <v>7</v>
      </c>
      <c r="C158" s="3" t="s">
        <v>196</v>
      </c>
      <c r="D158" s="3" t="s">
        <v>401</v>
      </c>
      <c r="E158" s="3" t="s">
        <v>301</v>
      </c>
      <c r="F158" s="5"/>
      <c r="H158" s="3" t="s">
        <v>2031</v>
      </c>
      <c r="I158" s="6">
        <v>11</v>
      </c>
      <c r="J158" t="b">
        <f t="shared" si="2"/>
        <v>1</v>
      </c>
      <c r="K158" s="7" t="s">
        <v>400</v>
      </c>
      <c r="L158" s="7" t="s">
        <v>401</v>
      </c>
      <c r="M158" s="7" t="s">
        <v>196</v>
      </c>
      <c r="N158" s="7" t="s">
        <v>2031</v>
      </c>
      <c r="O158" s="6">
        <v>7</v>
      </c>
      <c r="P158" s="7" t="s">
        <v>2007</v>
      </c>
      <c r="Q158" s="7" t="s">
        <v>1942</v>
      </c>
      <c r="R158" s="8"/>
      <c r="S158" s="7" t="s">
        <v>1943</v>
      </c>
      <c r="T158" s="7" t="s">
        <v>301</v>
      </c>
      <c r="U158" s="7" t="s">
        <v>400</v>
      </c>
      <c r="V158" s="8"/>
      <c r="W158" s="8"/>
      <c r="X158" s="6" t="b">
        <v>0</v>
      </c>
      <c r="Y158" s="7" t="s">
        <v>196</v>
      </c>
      <c r="Z158" s="7" t="s">
        <v>1944</v>
      </c>
      <c r="AA158" s="6" t="b">
        <v>0</v>
      </c>
      <c r="AB158" s="8"/>
      <c r="AC158" s="8"/>
      <c r="AD158" s="8"/>
      <c r="AE158" s="8"/>
      <c r="AF158" s="7" t="s">
        <v>301</v>
      </c>
      <c r="AG158" s="7" t="s">
        <v>196</v>
      </c>
      <c r="AH158" s="6">
        <v>11</v>
      </c>
    </row>
    <row r="159" spans="1:34" ht="15">
      <c r="A159" s="3" t="s">
        <v>402</v>
      </c>
      <c r="B159" s="4">
        <v>7</v>
      </c>
      <c r="C159" s="3" t="s">
        <v>196</v>
      </c>
      <c r="D159" s="3" t="s">
        <v>403</v>
      </c>
      <c r="E159" s="3" t="s">
        <v>301</v>
      </c>
      <c r="F159" s="5"/>
      <c r="H159" s="3" t="s">
        <v>2031</v>
      </c>
      <c r="I159" s="6">
        <v>11</v>
      </c>
      <c r="J159" t="b">
        <f t="shared" si="2"/>
        <v>1</v>
      </c>
      <c r="K159" s="7" t="s">
        <v>402</v>
      </c>
      <c r="L159" s="7" t="s">
        <v>403</v>
      </c>
      <c r="M159" s="7" t="s">
        <v>2061</v>
      </c>
      <c r="N159" s="7" t="s">
        <v>2031</v>
      </c>
      <c r="O159" s="6">
        <v>7</v>
      </c>
      <c r="P159" s="7" t="s">
        <v>2007</v>
      </c>
      <c r="Q159" s="7" t="s">
        <v>2053</v>
      </c>
      <c r="R159" s="8"/>
      <c r="S159" s="7" t="s">
        <v>1943</v>
      </c>
      <c r="T159" s="7" t="s">
        <v>301</v>
      </c>
      <c r="U159" s="7" t="s">
        <v>402</v>
      </c>
      <c r="V159" s="8"/>
      <c r="W159" s="8"/>
      <c r="X159" s="6" t="b">
        <v>0</v>
      </c>
      <c r="Y159" s="7" t="s">
        <v>196</v>
      </c>
      <c r="Z159" s="7" t="s">
        <v>1944</v>
      </c>
      <c r="AA159" s="6" t="b">
        <v>0</v>
      </c>
      <c r="AB159" s="8"/>
      <c r="AC159" s="8"/>
      <c r="AD159" s="8"/>
      <c r="AE159" s="8"/>
      <c r="AF159" s="7" t="s">
        <v>301</v>
      </c>
      <c r="AG159" s="7" t="s">
        <v>196</v>
      </c>
      <c r="AH159" s="6">
        <v>11</v>
      </c>
    </row>
    <row r="160" spans="1:34" ht="15">
      <c r="A160" s="3" t="s">
        <v>404</v>
      </c>
      <c r="B160" s="4">
        <v>7</v>
      </c>
      <c r="C160" s="3" t="s">
        <v>199</v>
      </c>
      <c r="D160" s="3" t="s">
        <v>405</v>
      </c>
      <c r="E160" s="3" t="s">
        <v>296</v>
      </c>
      <c r="F160" s="5"/>
      <c r="H160" s="3" t="s">
        <v>2031</v>
      </c>
      <c r="I160" s="6">
        <v>11</v>
      </c>
      <c r="J160" t="b">
        <f t="shared" si="2"/>
        <v>1</v>
      </c>
      <c r="K160" s="7" t="s">
        <v>404</v>
      </c>
      <c r="L160" s="7" t="s">
        <v>405</v>
      </c>
      <c r="M160" s="7" t="s">
        <v>2062</v>
      </c>
      <c r="N160" s="7" t="s">
        <v>2031</v>
      </c>
      <c r="O160" s="6">
        <v>7</v>
      </c>
      <c r="P160" s="7" t="s">
        <v>2008</v>
      </c>
      <c r="Q160" s="7" t="s">
        <v>1942</v>
      </c>
      <c r="R160" s="8"/>
      <c r="S160" s="7" t="s">
        <v>1943</v>
      </c>
      <c r="T160" s="7" t="s">
        <v>296</v>
      </c>
      <c r="U160" s="7" t="s">
        <v>404</v>
      </c>
      <c r="V160" s="8"/>
      <c r="W160" s="8"/>
      <c r="X160" s="6" t="b">
        <v>0</v>
      </c>
      <c r="Y160" s="7" t="s">
        <v>199</v>
      </c>
      <c r="Z160" s="7" t="s">
        <v>1944</v>
      </c>
      <c r="AA160" s="6" t="b">
        <v>0</v>
      </c>
      <c r="AB160" s="8"/>
      <c r="AC160" s="8"/>
      <c r="AD160" s="8"/>
      <c r="AE160" s="8"/>
      <c r="AF160" s="7" t="s">
        <v>296</v>
      </c>
      <c r="AG160" s="7" t="s">
        <v>199</v>
      </c>
      <c r="AH160" s="6">
        <v>11</v>
      </c>
    </row>
    <row r="161" spans="1:34" ht="15">
      <c r="A161" s="3" t="s">
        <v>406</v>
      </c>
      <c r="B161" s="4">
        <v>6</v>
      </c>
      <c r="C161" s="3" t="s">
        <v>202</v>
      </c>
      <c r="D161" s="3" t="s">
        <v>407</v>
      </c>
      <c r="E161" s="3" t="s">
        <v>301</v>
      </c>
      <c r="F161" s="5"/>
      <c r="H161" s="3" t="s">
        <v>2031</v>
      </c>
      <c r="I161" s="6">
        <v>11</v>
      </c>
      <c r="J161" t="b">
        <f t="shared" si="2"/>
        <v>1</v>
      </c>
      <c r="K161" s="7" t="s">
        <v>406</v>
      </c>
      <c r="L161" s="7" t="s">
        <v>407</v>
      </c>
      <c r="M161" s="7" t="s">
        <v>2063</v>
      </c>
      <c r="N161" s="7" t="s">
        <v>2031</v>
      </c>
      <c r="O161" s="6">
        <v>6</v>
      </c>
      <c r="P161" s="7" t="s">
        <v>2009</v>
      </c>
      <c r="Q161" s="7" t="s">
        <v>2051</v>
      </c>
      <c r="R161" s="8"/>
      <c r="S161" s="7" t="s">
        <v>1943</v>
      </c>
      <c r="T161" s="7" t="s">
        <v>301</v>
      </c>
      <c r="U161" s="7" t="s">
        <v>406</v>
      </c>
      <c r="V161" s="8"/>
      <c r="W161" s="8"/>
      <c r="X161" s="6" t="b">
        <v>0</v>
      </c>
      <c r="Y161" s="7" t="s">
        <v>202</v>
      </c>
      <c r="Z161" s="7" t="s">
        <v>1944</v>
      </c>
      <c r="AA161" s="6" t="b">
        <v>0</v>
      </c>
      <c r="AB161" s="8"/>
      <c r="AC161" s="8"/>
      <c r="AD161" s="8"/>
      <c r="AE161" s="8"/>
      <c r="AF161" s="7" t="s">
        <v>301</v>
      </c>
      <c r="AG161" s="7" t="s">
        <v>202</v>
      </c>
      <c r="AH161" s="6">
        <v>11</v>
      </c>
    </row>
    <row r="162" spans="1:34" ht="15">
      <c r="A162" s="3" t="s">
        <v>408</v>
      </c>
      <c r="B162" s="4">
        <v>7</v>
      </c>
      <c r="C162" s="3" t="s">
        <v>205</v>
      </c>
      <c r="D162" s="3" t="s">
        <v>409</v>
      </c>
      <c r="E162" s="3" t="s">
        <v>301</v>
      </c>
      <c r="F162" s="5"/>
      <c r="H162" s="3" t="s">
        <v>2031</v>
      </c>
      <c r="I162" s="6">
        <v>11</v>
      </c>
      <c r="J162" t="b">
        <f t="shared" si="2"/>
        <v>1</v>
      </c>
      <c r="K162" s="7" t="s">
        <v>408</v>
      </c>
      <c r="L162" s="7" t="s">
        <v>409</v>
      </c>
      <c r="M162" s="7" t="s">
        <v>205</v>
      </c>
      <c r="N162" s="7" t="s">
        <v>2031</v>
      </c>
      <c r="O162" s="6">
        <v>7</v>
      </c>
      <c r="P162" s="7" t="s">
        <v>2010</v>
      </c>
      <c r="Q162" s="7" t="s">
        <v>1942</v>
      </c>
      <c r="R162" s="8"/>
      <c r="S162" s="7" t="s">
        <v>1943</v>
      </c>
      <c r="T162" s="7" t="s">
        <v>301</v>
      </c>
      <c r="U162" s="7" t="s">
        <v>408</v>
      </c>
      <c r="V162" s="8"/>
      <c r="W162" s="8"/>
      <c r="X162" s="6" t="b">
        <v>0</v>
      </c>
      <c r="Y162" s="7" t="s">
        <v>205</v>
      </c>
      <c r="Z162" s="7" t="s">
        <v>1944</v>
      </c>
      <c r="AA162" s="6" t="b">
        <v>0</v>
      </c>
      <c r="AB162" s="8"/>
      <c r="AC162" s="8"/>
      <c r="AD162" s="8"/>
      <c r="AE162" s="8"/>
      <c r="AF162" s="7" t="s">
        <v>301</v>
      </c>
      <c r="AG162" s="7" t="s">
        <v>205</v>
      </c>
      <c r="AH162" s="6">
        <v>11</v>
      </c>
    </row>
    <row r="163" spans="1:34" ht="15">
      <c r="A163" s="3" t="s">
        <v>410</v>
      </c>
      <c r="B163" s="4">
        <v>6</v>
      </c>
      <c r="C163" s="3" t="s">
        <v>208</v>
      </c>
      <c r="D163" s="3" t="s">
        <v>411</v>
      </c>
      <c r="E163" s="3" t="s">
        <v>296</v>
      </c>
      <c r="F163" s="5"/>
      <c r="H163" s="3" t="s">
        <v>2031</v>
      </c>
      <c r="I163" s="6">
        <v>11</v>
      </c>
      <c r="J163" t="b">
        <f t="shared" si="2"/>
        <v>1</v>
      </c>
      <c r="K163" s="7" t="s">
        <v>410</v>
      </c>
      <c r="L163" s="7" t="s">
        <v>411</v>
      </c>
      <c r="M163" s="7" t="s">
        <v>2064</v>
      </c>
      <c r="N163" s="7" t="s">
        <v>2031</v>
      </c>
      <c r="O163" s="6">
        <v>6</v>
      </c>
      <c r="P163" s="7" t="s">
        <v>2011</v>
      </c>
      <c r="Q163" s="7" t="s">
        <v>1942</v>
      </c>
      <c r="R163" s="8"/>
      <c r="S163" s="7" t="s">
        <v>1943</v>
      </c>
      <c r="T163" s="7" t="s">
        <v>296</v>
      </c>
      <c r="U163" s="7" t="s">
        <v>410</v>
      </c>
      <c r="V163" s="8"/>
      <c r="W163" s="8"/>
      <c r="X163" s="6" t="b">
        <v>0</v>
      </c>
      <c r="Y163" s="7" t="s">
        <v>208</v>
      </c>
      <c r="Z163" s="7" t="s">
        <v>1944</v>
      </c>
      <c r="AA163" s="6" t="b">
        <v>0</v>
      </c>
      <c r="AB163" s="6">
        <v>17191</v>
      </c>
      <c r="AC163" s="6">
        <v>6258</v>
      </c>
      <c r="AD163" s="6">
        <v>4106</v>
      </c>
      <c r="AE163" s="6">
        <v>27835</v>
      </c>
      <c r="AF163" s="7" t="s">
        <v>296</v>
      </c>
      <c r="AG163" s="7" t="s">
        <v>208</v>
      </c>
      <c r="AH163" s="6">
        <v>11</v>
      </c>
    </row>
    <row r="164" spans="1:34" ht="15">
      <c r="A164" s="3" t="s">
        <v>412</v>
      </c>
      <c r="B164" s="4">
        <v>8</v>
      </c>
      <c r="C164" s="3" t="s">
        <v>211</v>
      </c>
      <c r="D164" s="3" t="s">
        <v>413</v>
      </c>
      <c r="E164" s="3" t="s">
        <v>296</v>
      </c>
      <c r="F164" s="5"/>
      <c r="H164" s="3" t="s">
        <v>2031</v>
      </c>
      <c r="I164" s="6">
        <v>12</v>
      </c>
      <c r="J164" t="b">
        <f t="shared" si="2"/>
        <v>1</v>
      </c>
      <c r="K164" s="7" t="s">
        <v>412</v>
      </c>
      <c r="L164" s="7" t="s">
        <v>413</v>
      </c>
      <c r="M164" s="7" t="s">
        <v>211</v>
      </c>
      <c r="N164" s="7" t="s">
        <v>2031</v>
      </c>
      <c r="O164" s="6">
        <v>8</v>
      </c>
      <c r="P164" s="7" t="s">
        <v>2012</v>
      </c>
      <c r="Q164" s="7" t="s">
        <v>1942</v>
      </c>
      <c r="R164" s="8"/>
      <c r="S164" s="7" t="s">
        <v>1943</v>
      </c>
      <c r="T164" s="7" t="s">
        <v>296</v>
      </c>
      <c r="U164" s="7" t="s">
        <v>412</v>
      </c>
      <c r="V164" s="8"/>
      <c r="W164" s="8"/>
      <c r="X164" s="6" t="b">
        <v>0</v>
      </c>
      <c r="Y164" s="7" t="s">
        <v>211</v>
      </c>
      <c r="Z164" s="7" t="s">
        <v>1944</v>
      </c>
      <c r="AA164" s="6" t="b">
        <v>0</v>
      </c>
      <c r="AB164" s="6">
        <v>104099</v>
      </c>
      <c r="AC164" s="6">
        <v>14694</v>
      </c>
      <c r="AD164" s="6">
        <v>15986</v>
      </c>
      <c r="AE164" s="6">
        <v>140265</v>
      </c>
      <c r="AF164" s="7" t="s">
        <v>296</v>
      </c>
      <c r="AG164" s="7" t="s">
        <v>211</v>
      </c>
      <c r="AH164" s="6">
        <v>12</v>
      </c>
    </row>
    <row r="165" spans="1:34" ht="15">
      <c r="A165" s="3" t="s">
        <v>414</v>
      </c>
      <c r="B165" s="4">
        <v>8</v>
      </c>
      <c r="C165" s="3" t="s">
        <v>214</v>
      </c>
      <c r="D165" s="3" t="s">
        <v>415</v>
      </c>
      <c r="E165" s="3" t="s">
        <v>301</v>
      </c>
      <c r="F165" s="5"/>
      <c r="H165" s="3" t="s">
        <v>2031</v>
      </c>
      <c r="I165" s="6">
        <v>12</v>
      </c>
      <c r="J165" t="b">
        <f t="shared" si="2"/>
        <v>1</v>
      </c>
      <c r="K165" s="7" t="s">
        <v>414</v>
      </c>
      <c r="L165" s="7" t="s">
        <v>415</v>
      </c>
      <c r="M165" s="7" t="s">
        <v>214</v>
      </c>
      <c r="N165" s="7" t="s">
        <v>2031</v>
      </c>
      <c r="O165" s="6">
        <v>8</v>
      </c>
      <c r="P165" s="7" t="s">
        <v>2013</v>
      </c>
      <c r="Q165" s="7" t="s">
        <v>1942</v>
      </c>
      <c r="R165" s="8"/>
      <c r="S165" s="7" t="s">
        <v>1943</v>
      </c>
      <c r="T165" s="7" t="s">
        <v>301</v>
      </c>
      <c r="U165" s="7" t="s">
        <v>414</v>
      </c>
      <c r="V165" s="8"/>
      <c r="W165" s="8"/>
      <c r="X165" s="6" t="b">
        <v>0</v>
      </c>
      <c r="Y165" s="7" t="s">
        <v>214</v>
      </c>
      <c r="Z165" s="7" t="s">
        <v>1944</v>
      </c>
      <c r="AA165" s="6" t="b">
        <v>0</v>
      </c>
      <c r="AB165" s="8"/>
      <c r="AC165" s="8"/>
      <c r="AD165" s="8"/>
      <c r="AE165" s="8"/>
      <c r="AF165" s="7" t="s">
        <v>301</v>
      </c>
      <c r="AG165" s="7" t="s">
        <v>214</v>
      </c>
      <c r="AH165" s="6">
        <v>12</v>
      </c>
    </row>
    <row r="166" spans="1:34" ht="15">
      <c r="A166" s="3" t="s">
        <v>416</v>
      </c>
      <c r="B166" s="4">
        <v>6</v>
      </c>
      <c r="C166" s="3" t="s">
        <v>220</v>
      </c>
      <c r="D166" s="3" t="s">
        <v>417</v>
      </c>
      <c r="E166" s="3" t="s">
        <v>293</v>
      </c>
      <c r="F166" s="5"/>
      <c r="H166" s="3" t="s">
        <v>2031</v>
      </c>
      <c r="I166" s="6">
        <v>12</v>
      </c>
      <c r="J166" t="b">
        <f t="shared" si="2"/>
        <v>1</v>
      </c>
      <c r="K166" s="7" t="s">
        <v>416</v>
      </c>
      <c r="L166" s="7" t="s">
        <v>417</v>
      </c>
      <c r="M166" s="7" t="s">
        <v>220</v>
      </c>
      <c r="N166" s="7" t="s">
        <v>2031</v>
      </c>
      <c r="O166" s="6">
        <v>6</v>
      </c>
      <c r="P166" s="7" t="s">
        <v>2015</v>
      </c>
      <c r="Q166" s="7" t="s">
        <v>1942</v>
      </c>
      <c r="R166" s="8"/>
      <c r="S166" s="7" t="s">
        <v>1943</v>
      </c>
      <c r="T166" s="7" t="s">
        <v>293</v>
      </c>
      <c r="U166" s="7" t="s">
        <v>416</v>
      </c>
      <c r="V166" s="8"/>
      <c r="W166" s="8"/>
      <c r="X166" s="6" t="b">
        <v>0</v>
      </c>
      <c r="Y166" s="7" t="s">
        <v>220</v>
      </c>
      <c r="Z166" s="7" t="s">
        <v>1944</v>
      </c>
      <c r="AA166" s="6" t="b">
        <v>0</v>
      </c>
      <c r="AB166" s="6">
        <v>104433</v>
      </c>
      <c r="AC166" s="6">
        <v>20537</v>
      </c>
      <c r="AD166" s="6">
        <v>8689</v>
      </c>
      <c r="AE166" s="6">
        <v>133659</v>
      </c>
      <c r="AF166" s="7" t="s">
        <v>293</v>
      </c>
      <c r="AG166" s="7" t="s">
        <v>220</v>
      </c>
      <c r="AH166" s="6">
        <v>12</v>
      </c>
    </row>
    <row r="167" spans="1:34" ht="15">
      <c r="A167" s="3" t="s">
        <v>418</v>
      </c>
      <c r="B167" s="4">
        <v>8</v>
      </c>
      <c r="C167" s="3" t="s">
        <v>223</v>
      </c>
      <c r="D167" s="3" t="s">
        <v>419</v>
      </c>
      <c r="E167" s="3" t="s">
        <v>293</v>
      </c>
      <c r="F167" s="5"/>
      <c r="H167" s="3" t="s">
        <v>2031</v>
      </c>
      <c r="I167" s="6">
        <v>12</v>
      </c>
      <c r="J167" t="b">
        <f t="shared" si="2"/>
        <v>1</v>
      </c>
      <c r="K167" s="7" t="s">
        <v>418</v>
      </c>
      <c r="L167" s="7" t="s">
        <v>419</v>
      </c>
      <c r="M167" s="7" t="s">
        <v>223</v>
      </c>
      <c r="N167" s="7" t="s">
        <v>2031</v>
      </c>
      <c r="O167" s="6">
        <v>8</v>
      </c>
      <c r="P167" s="7" t="s">
        <v>2016</v>
      </c>
      <c r="Q167" s="7" t="s">
        <v>1942</v>
      </c>
      <c r="R167" s="8"/>
      <c r="S167" s="7" t="s">
        <v>1943</v>
      </c>
      <c r="T167" s="7" t="s">
        <v>293</v>
      </c>
      <c r="U167" s="7" t="s">
        <v>418</v>
      </c>
      <c r="V167" s="8"/>
      <c r="W167" s="8"/>
      <c r="X167" s="6" t="b">
        <v>0</v>
      </c>
      <c r="Y167" s="7" t="s">
        <v>223</v>
      </c>
      <c r="Z167" s="7" t="s">
        <v>1944</v>
      </c>
      <c r="AA167" s="6" t="b">
        <v>0</v>
      </c>
      <c r="AB167" s="6">
        <v>96337</v>
      </c>
      <c r="AC167" s="6">
        <v>12348</v>
      </c>
      <c r="AD167" s="6">
        <v>10809</v>
      </c>
      <c r="AE167" s="6">
        <v>119494</v>
      </c>
      <c r="AF167" s="7" t="s">
        <v>293</v>
      </c>
      <c r="AG167" s="7" t="s">
        <v>223</v>
      </c>
      <c r="AH167" s="6">
        <v>12</v>
      </c>
    </row>
    <row r="168" spans="1:34" ht="15">
      <c r="A168" s="3" t="s">
        <v>420</v>
      </c>
      <c r="B168" s="4">
        <v>8</v>
      </c>
      <c r="C168" s="3" t="s">
        <v>226</v>
      </c>
      <c r="D168" s="3" t="s">
        <v>421</v>
      </c>
      <c r="E168" s="3" t="s">
        <v>301</v>
      </c>
      <c r="F168" s="5"/>
      <c r="H168" s="3" t="s">
        <v>2031</v>
      </c>
      <c r="I168" s="6">
        <v>12</v>
      </c>
      <c r="J168" t="b">
        <f t="shared" si="2"/>
        <v>1</v>
      </c>
      <c r="K168" s="7" t="s">
        <v>420</v>
      </c>
      <c r="L168" s="7" t="s">
        <v>421</v>
      </c>
      <c r="M168" s="7" t="s">
        <v>2065</v>
      </c>
      <c r="N168" s="7" t="s">
        <v>2031</v>
      </c>
      <c r="O168" s="6">
        <v>8</v>
      </c>
      <c r="P168" s="7" t="s">
        <v>2017</v>
      </c>
      <c r="Q168" s="7" t="s">
        <v>2066</v>
      </c>
      <c r="R168" s="8"/>
      <c r="S168" s="7" t="s">
        <v>1943</v>
      </c>
      <c r="T168" s="7" t="s">
        <v>301</v>
      </c>
      <c r="U168" s="7" t="s">
        <v>420</v>
      </c>
      <c r="V168" s="8"/>
      <c r="W168" s="8"/>
      <c r="X168" s="6" t="b">
        <v>0</v>
      </c>
      <c r="Y168" s="7" t="s">
        <v>226</v>
      </c>
      <c r="Z168" s="7" t="s">
        <v>1944</v>
      </c>
      <c r="AA168" s="6" t="b">
        <v>0</v>
      </c>
      <c r="AB168" s="8"/>
      <c r="AC168" s="8"/>
      <c r="AD168" s="8"/>
      <c r="AE168" s="8"/>
      <c r="AF168" s="7" t="s">
        <v>301</v>
      </c>
      <c r="AG168" s="7" t="s">
        <v>226</v>
      </c>
      <c r="AH168" s="6">
        <v>12</v>
      </c>
    </row>
    <row r="169" spans="1:34" ht="15">
      <c r="A169" s="3" t="s">
        <v>422</v>
      </c>
      <c r="B169" s="4">
        <v>8</v>
      </c>
      <c r="C169" s="3" t="s">
        <v>229</v>
      </c>
      <c r="D169" s="3" t="s">
        <v>423</v>
      </c>
      <c r="E169" s="3" t="s">
        <v>293</v>
      </c>
      <c r="F169" s="5"/>
      <c r="H169" s="3" t="s">
        <v>2031</v>
      </c>
      <c r="I169" s="6">
        <v>12</v>
      </c>
      <c r="J169" t="b">
        <f t="shared" si="2"/>
        <v>1</v>
      </c>
      <c r="K169" s="7" t="s">
        <v>422</v>
      </c>
      <c r="L169" s="7" t="s">
        <v>423</v>
      </c>
      <c r="M169" s="7" t="s">
        <v>2067</v>
      </c>
      <c r="N169" s="7" t="s">
        <v>2031</v>
      </c>
      <c r="O169" s="6">
        <v>8</v>
      </c>
      <c r="P169" s="7" t="s">
        <v>2018</v>
      </c>
      <c r="Q169" s="7" t="s">
        <v>1942</v>
      </c>
      <c r="R169" s="8"/>
      <c r="S169" s="7" t="s">
        <v>1943</v>
      </c>
      <c r="T169" s="7" t="s">
        <v>293</v>
      </c>
      <c r="U169" s="7" t="s">
        <v>422</v>
      </c>
      <c r="V169" s="8"/>
      <c r="W169" s="8"/>
      <c r="X169" s="6" t="b">
        <v>0</v>
      </c>
      <c r="Y169" s="7" t="s">
        <v>229</v>
      </c>
      <c r="Z169" s="7" t="s">
        <v>1944</v>
      </c>
      <c r="AA169" s="6" t="b">
        <v>0</v>
      </c>
      <c r="AB169" s="6">
        <v>93837</v>
      </c>
      <c r="AC169" s="6">
        <v>13548</v>
      </c>
      <c r="AD169" s="6">
        <v>11348</v>
      </c>
      <c r="AE169" s="6">
        <v>118882</v>
      </c>
      <c r="AF169" s="7" t="s">
        <v>293</v>
      </c>
      <c r="AG169" s="7" t="s">
        <v>229</v>
      </c>
      <c r="AH169" s="6">
        <v>12</v>
      </c>
    </row>
    <row r="170" spans="1:34" ht="15">
      <c r="A170" s="3" t="s">
        <v>424</v>
      </c>
      <c r="B170" s="4">
        <v>8</v>
      </c>
      <c r="C170" s="3" t="s">
        <v>229</v>
      </c>
      <c r="D170" s="3" t="s">
        <v>425</v>
      </c>
      <c r="E170" s="3" t="s">
        <v>301</v>
      </c>
      <c r="F170" s="5"/>
      <c r="H170" s="3" t="s">
        <v>2031</v>
      </c>
      <c r="I170" s="6">
        <v>12</v>
      </c>
      <c r="J170" t="b">
        <f t="shared" si="2"/>
        <v>1</v>
      </c>
      <c r="K170" s="7" t="s">
        <v>424</v>
      </c>
      <c r="L170" s="7" t="s">
        <v>425</v>
      </c>
      <c r="M170" s="7" t="s">
        <v>2068</v>
      </c>
      <c r="N170" s="7" t="s">
        <v>2031</v>
      </c>
      <c r="O170" s="6">
        <v>8</v>
      </c>
      <c r="P170" s="7" t="s">
        <v>2018</v>
      </c>
      <c r="Q170" s="7" t="s">
        <v>2069</v>
      </c>
      <c r="R170" s="8"/>
      <c r="S170" s="7" t="s">
        <v>1943</v>
      </c>
      <c r="T170" s="7" t="s">
        <v>301</v>
      </c>
      <c r="U170" s="7" t="s">
        <v>424</v>
      </c>
      <c r="V170" s="8"/>
      <c r="W170" s="8"/>
      <c r="X170" s="6" t="b">
        <v>0</v>
      </c>
      <c r="Y170" s="7" t="s">
        <v>229</v>
      </c>
      <c r="Z170" s="7" t="s">
        <v>1944</v>
      </c>
      <c r="AA170" s="6" t="b">
        <v>0</v>
      </c>
      <c r="AB170" s="6">
        <v>37006</v>
      </c>
      <c r="AC170" s="6">
        <v>2758</v>
      </c>
      <c r="AD170" s="6">
        <v>5732</v>
      </c>
      <c r="AE170" s="8"/>
      <c r="AF170" s="7" t="s">
        <v>301</v>
      </c>
      <c r="AG170" s="7" t="s">
        <v>229</v>
      </c>
      <c r="AH170" s="6">
        <v>12</v>
      </c>
    </row>
    <row r="171" spans="1:34" ht="15">
      <c r="A171" s="3" t="s">
        <v>426</v>
      </c>
      <c r="B171" s="4">
        <v>3</v>
      </c>
      <c r="C171" s="3" t="s">
        <v>7</v>
      </c>
      <c r="D171" s="3" t="s">
        <v>427</v>
      </c>
      <c r="E171" s="3" t="s">
        <v>428</v>
      </c>
      <c r="F171" s="5"/>
      <c r="H171" s="3" t="s">
        <v>2019</v>
      </c>
      <c r="I171" s="6">
        <v>6</v>
      </c>
      <c r="J171" t="b">
        <f t="shared" si="2"/>
        <v>1</v>
      </c>
      <c r="K171" s="7" t="s">
        <v>426</v>
      </c>
      <c r="L171" s="7" t="s">
        <v>427</v>
      </c>
      <c r="M171" s="7" t="s">
        <v>2070</v>
      </c>
      <c r="N171" s="7" t="s">
        <v>2019</v>
      </c>
      <c r="O171" s="6">
        <v>3</v>
      </c>
      <c r="P171" s="7" t="s">
        <v>1941</v>
      </c>
      <c r="Q171" s="7" t="s">
        <v>2066</v>
      </c>
      <c r="R171" s="8"/>
      <c r="S171" s="7" t="s">
        <v>1943</v>
      </c>
      <c r="T171" s="7" t="s">
        <v>428</v>
      </c>
      <c r="U171" s="7" t="s">
        <v>426</v>
      </c>
      <c r="V171" s="8"/>
      <c r="W171" s="8"/>
      <c r="X171" s="6" t="b">
        <v>0</v>
      </c>
      <c r="Y171" s="7" t="s">
        <v>7</v>
      </c>
      <c r="Z171" s="7" t="s">
        <v>1944</v>
      </c>
      <c r="AA171" s="6" t="b">
        <v>0</v>
      </c>
      <c r="AB171" s="6">
        <v>17645</v>
      </c>
      <c r="AC171" s="6">
        <v>1511</v>
      </c>
      <c r="AD171" s="6">
        <v>7197</v>
      </c>
      <c r="AE171" s="6">
        <v>29489</v>
      </c>
      <c r="AF171" s="7" t="s">
        <v>428</v>
      </c>
      <c r="AG171" s="7" t="s">
        <v>7</v>
      </c>
      <c r="AH171" s="6">
        <v>6</v>
      </c>
    </row>
    <row r="172" spans="1:34" ht="15">
      <c r="A172" s="3" t="s">
        <v>429</v>
      </c>
      <c r="B172" s="4">
        <v>3</v>
      </c>
      <c r="C172" s="3" t="s">
        <v>7</v>
      </c>
      <c r="D172" s="3" t="s">
        <v>430</v>
      </c>
      <c r="E172" s="3" t="s">
        <v>428</v>
      </c>
      <c r="F172" s="5"/>
      <c r="H172" s="3" t="s">
        <v>2019</v>
      </c>
      <c r="I172" s="6">
        <v>6</v>
      </c>
      <c r="J172" t="b">
        <f t="shared" si="2"/>
        <v>1</v>
      </c>
      <c r="K172" s="7" t="s">
        <v>429</v>
      </c>
      <c r="L172" s="7" t="s">
        <v>430</v>
      </c>
      <c r="M172" s="7" t="s">
        <v>2071</v>
      </c>
      <c r="N172" s="7" t="s">
        <v>2019</v>
      </c>
      <c r="O172" s="6">
        <v>3</v>
      </c>
      <c r="P172" s="7" t="s">
        <v>1941</v>
      </c>
      <c r="Q172" s="7" t="s">
        <v>2045</v>
      </c>
      <c r="R172" s="8"/>
      <c r="S172" s="7" t="s">
        <v>1943</v>
      </c>
      <c r="T172" s="7" t="s">
        <v>428</v>
      </c>
      <c r="U172" s="7" t="s">
        <v>429</v>
      </c>
      <c r="V172" s="8"/>
      <c r="W172" s="8"/>
      <c r="X172" s="6" t="b">
        <v>0</v>
      </c>
      <c r="Y172" s="7" t="s">
        <v>7</v>
      </c>
      <c r="Z172" s="7" t="s">
        <v>1944</v>
      </c>
      <c r="AA172" s="6" t="b">
        <v>0</v>
      </c>
      <c r="AB172" s="6">
        <v>67225</v>
      </c>
      <c r="AC172" s="6">
        <v>6372</v>
      </c>
      <c r="AD172" s="6">
        <v>29470</v>
      </c>
      <c r="AE172" s="6">
        <v>116902</v>
      </c>
      <c r="AF172" s="7" t="s">
        <v>428</v>
      </c>
      <c r="AG172" s="7" t="s">
        <v>7</v>
      </c>
      <c r="AH172" s="6">
        <v>6</v>
      </c>
    </row>
    <row r="173" spans="1:34" ht="15">
      <c r="A173" s="3" t="s">
        <v>431</v>
      </c>
      <c r="B173" s="4">
        <v>3</v>
      </c>
      <c r="C173" s="3" t="s">
        <v>7</v>
      </c>
      <c r="D173" s="3" t="s">
        <v>432</v>
      </c>
      <c r="E173" s="3" t="s">
        <v>433</v>
      </c>
      <c r="F173" s="5"/>
      <c r="H173" s="3" t="s">
        <v>2019</v>
      </c>
      <c r="I173" s="6">
        <v>6</v>
      </c>
      <c r="J173" t="b">
        <f t="shared" si="2"/>
        <v>1</v>
      </c>
      <c r="K173" s="7" t="s">
        <v>431</v>
      </c>
      <c r="L173" s="7" t="s">
        <v>432</v>
      </c>
      <c r="M173" s="7" t="s">
        <v>2072</v>
      </c>
      <c r="N173" s="7" t="s">
        <v>2019</v>
      </c>
      <c r="O173" s="6">
        <v>3</v>
      </c>
      <c r="P173" s="7" t="s">
        <v>1941</v>
      </c>
      <c r="Q173" s="7" t="s">
        <v>2051</v>
      </c>
      <c r="R173" s="8"/>
      <c r="S173" s="7" t="s">
        <v>1943</v>
      </c>
      <c r="T173" s="7" t="s">
        <v>433</v>
      </c>
      <c r="U173" s="7" t="s">
        <v>431</v>
      </c>
      <c r="V173" s="8"/>
      <c r="W173" s="8"/>
      <c r="X173" s="6" t="b">
        <v>0</v>
      </c>
      <c r="Y173" s="7" t="s">
        <v>7</v>
      </c>
      <c r="Z173" s="7" t="s">
        <v>1944</v>
      </c>
      <c r="AA173" s="6" t="b">
        <v>0</v>
      </c>
      <c r="AB173" s="6">
        <v>52953</v>
      </c>
      <c r="AC173" s="6">
        <v>7122</v>
      </c>
      <c r="AD173" s="6">
        <v>30509</v>
      </c>
      <c r="AE173" s="6">
        <v>105930</v>
      </c>
      <c r="AF173" s="7" t="s">
        <v>433</v>
      </c>
      <c r="AG173" s="7" t="s">
        <v>7</v>
      </c>
      <c r="AH173" s="6">
        <v>6</v>
      </c>
    </row>
    <row r="174" spans="1:34" ht="15">
      <c r="A174" s="3" t="s">
        <v>434</v>
      </c>
      <c r="B174" s="4">
        <v>3</v>
      </c>
      <c r="C174" s="3" t="s">
        <v>7</v>
      </c>
      <c r="D174" s="3" t="s">
        <v>435</v>
      </c>
      <c r="E174" s="3" t="s">
        <v>436</v>
      </c>
      <c r="F174" s="5"/>
      <c r="H174" s="3" t="s">
        <v>2019</v>
      </c>
      <c r="I174" s="6">
        <v>6</v>
      </c>
      <c r="J174" t="b">
        <f t="shared" si="2"/>
        <v>1</v>
      </c>
      <c r="K174" s="7" t="s">
        <v>434</v>
      </c>
      <c r="L174" s="7" t="s">
        <v>435</v>
      </c>
      <c r="M174" s="7" t="s">
        <v>2073</v>
      </c>
      <c r="N174" s="7" t="s">
        <v>2019</v>
      </c>
      <c r="O174" s="6">
        <v>3</v>
      </c>
      <c r="P174" s="7" t="s">
        <v>1941</v>
      </c>
      <c r="Q174" s="7" t="s">
        <v>2053</v>
      </c>
      <c r="R174" s="8"/>
      <c r="S174" s="7" t="s">
        <v>1943</v>
      </c>
      <c r="T174" s="7" t="s">
        <v>436</v>
      </c>
      <c r="U174" s="7" t="s">
        <v>434</v>
      </c>
      <c r="V174" s="8"/>
      <c r="W174" s="8"/>
      <c r="X174" s="6" t="b">
        <v>0</v>
      </c>
      <c r="Y174" s="7" t="s">
        <v>7</v>
      </c>
      <c r="Z174" s="7" t="s">
        <v>1944</v>
      </c>
      <c r="AA174" s="6" t="b">
        <v>0</v>
      </c>
      <c r="AB174" s="6">
        <v>11204</v>
      </c>
      <c r="AC174" s="6">
        <v>1361</v>
      </c>
      <c r="AD174" s="6">
        <v>6518</v>
      </c>
      <c r="AE174" s="6">
        <v>22243</v>
      </c>
      <c r="AF174" s="7" t="s">
        <v>436</v>
      </c>
      <c r="AG174" s="7" t="s">
        <v>7</v>
      </c>
      <c r="AH174" s="6">
        <v>6</v>
      </c>
    </row>
    <row r="175" spans="1:34" ht="15">
      <c r="A175" s="3" t="s">
        <v>437</v>
      </c>
      <c r="B175" s="4">
        <v>1</v>
      </c>
      <c r="C175" s="3" t="s">
        <v>6</v>
      </c>
      <c r="D175" s="3" t="s">
        <v>438</v>
      </c>
      <c r="E175" s="3" t="s">
        <v>436</v>
      </c>
      <c r="F175" s="5"/>
      <c r="H175" s="3" t="s">
        <v>2019</v>
      </c>
      <c r="I175" s="6">
        <v>4</v>
      </c>
      <c r="J175" t="b">
        <f t="shared" si="2"/>
        <v>1</v>
      </c>
      <c r="K175" s="7" t="s">
        <v>437</v>
      </c>
      <c r="L175" s="7" t="s">
        <v>438</v>
      </c>
      <c r="M175" s="7" t="s">
        <v>2074</v>
      </c>
      <c r="N175" s="7" t="s">
        <v>2019</v>
      </c>
      <c r="O175" s="6">
        <v>1</v>
      </c>
      <c r="P175" s="7" t="s">
        <v>1945</v>
      </c>
      <c r="Q175" s="7" t="s">
        <v>2066</v>
      </c>
      <c r="R175" s="8"/>
      <c r="S175" s="7" t="s">
        <v>1943</v>
      </c>
      <c r="T175" s="7" t="s">
        <v>436</v>
      </c>
      <c r="U175" s="7" t="s">
        <v>437</v>
      </c>
      <c r="V175" s="8"/>
      <c r="W175" s="8"/>
      <c r="X175" s="6" t="b">
        <v>0</v>
      </c>
      <c r="Y175" s="7" t="s">
        <v>6</v>
      </c>
      <c r="Z175" s="7" t="s">
        <v>1944</v>
      </c>
      <c r="AA175" s="6" t="b">
        <v>0</v>
      </c>
      <c r="AB175" s="8"/>
      <c r="AC175" s="8"/>
      <c r="AD175" s="8"/>
      <c r="AE175" s="8"/>
      <c r="AF175" s="7" t="s">
        <v>436</v>
      </c>
      <c r="AG175" s="7" t="s">
        <v>6</v>
      </c>
      <c r="AH175" s="6">
        <v>4</v>
      </c>
    </row>
    <row r="176" spans="1:34" ht="15">
      <c r="A176" s="3" t="s">
        <v>439</v>
      </c>
      <c r="B176" s="4">
        <v>1</v>
      </c>
      <c r="C176" s="3" t="s">
        <v>6</v>
      </c>
      <c r="D176" s="3" t="s">
        <v>440</v>
      </c>
      <c r="E176" s="3" t="s">
        <v>436</v>
      </c>
      <c r="F176" s="5"/>
      <c r="H176" s="3" t="s">
        <v>2019</v>
      </c>
      <c r="I176" s="6">
        <v>4</v>
      </c>
      <c r="J176" t="b">
        <f t="shared" si="2"/>
        <v>1</v>
      </c>
      <c r="K176" s="7" t="s">
        <v>439</v>
      </c>
      <c r="L176" s="7" t="s">
        <v>440</v>
      </c>
      <c r="M176" s="7" t="s">
        <v>2075</v>
      </c>
      <c r="N176" s="7" t="s">
        <v>2019</v>
      </c>
      <c r="O176" s="6">
        <v>1</v>
      </c>
      <c r="P176" s="7" t="s">
        <v>1945</v>
      </c>
      <c r="Q176" s="7" t="s">
        <v>2045</v>
      </c>
      <c r="R176" s="8"/>
      <c r="S176" s="7" t="s">
        <v>1943</v>
      </c>
      <c r="T176" s="7" t="s">
        <v>436</v>
      </c>
      <c r="U176" s="7" t="s">
        <v>439</v>
      </c>
      <c r="V176" s="8"/>
      <c r="W176" s="8"/>
      <c r="X176" s="6" t="b">
        <v>0</v>
      </c>
      <c r="Y176" s="7" t="s">
        <v>6</v>
      </c>
      <c r="Z176" s="7" t="s">
        <v>1944</v>
      </c>
      <c r="AA176" s="6" t="b">
        <v>0</v>
      </c>
      <c r="AB176" s="8"/>
      <c r="AC176" s="8"/>
      <c r="AD176" s="8"/>
      <c r="AE176" s="8"/>
      <c r="AF176" s="7" t="s">
        <v>436</v>
      </c>
      <c r="AG176" s="7" t="s">
        <v>6</v>
      </c>
      <c r="AH176" s="6">
        <v>4</v>
      </c>
    </row>
    <row r="177" spans="1:34" ht="15">
      <c r="A177" s="3" t="s">
        <v>441</v>
      </c>
      <c r="B177" s="4">
        <v>1</v>
      </c>
      <c r="C177" s="3" t="s">
        <v>6</v>
      </c>
      <c r="D177" s="3" t="s">
        <v>442</v>
      </c>
      <c r="E177" s="3" t="s">
        <v>436</v>
      </c>
      <c r="F177" s="5"/>
      <c r="H177" s="3" t="s">
        <v>2019</v>
      </c>
      <c r="I177" s="6">
        <v>4</v>
      </c>
      <c r="J177" t="b">
        <f t="shared" si="2"/>
        <v>1</v>
      </c>
      <c r="K177" s="7" t="s">
        <v>441</v>
      </c>
      <c r="L177" s="7" t="s">
        <v>442</v>
      </c>
      <c r="M177" s="7" t="s">
        <v>2076</v>
      </c>
      <c r="N177" s="7" t="s">
        <v>2019</v>
      </c>
      <c r="O177" s="6">
        <v>1</v>
      </c>
      <c r="P177" s="7" t="s">
        <v>1945</v>
      </c>
      <c r="Q177" s="7" t="s">
        <v>2051</v>
      </c>
      <c r="R177" s="8"/>
      <c r="S177" s="7" t="s">
        <v>1943</v>
      </c>
      <c r="T177" s="7" t="s">
        <v>436</v>
      </c>
      <c r="U177" s="7" t="s">
        <v>441</v>
      </c>
      <c r="V177" s="8"/>
      <c r="W177" s="8"/>
      <c r="X177" s="6" t="b">
        <v>0</v>
      </c>
      <c r="Y177" s="7" t="s">
        <v>6</v>
      </c>
      <c r="Z177" s="7" t="s">
        <v>1944</v>
      </c>
      <c r="AA177" s="6" t="b">
        <v>0</v>
      </c>
      <c r="AB177" s="8"/>
      <c r="AC177" s="8"/>
      <c r="AD177" s="8"/>
      <c r="AE177" s="8"/>
      <c r="AF177" s="7" t="s">
        <v>436</v>
      </c>
      <c r="AG177" s="7" t="s">
        <v>6</v>
      </c>
      <c r="AH177" s="6">
        <v>4</v>
      </c>
    </row>
    <row r="178" spans="1:34" ht="15">
      <c r="A178" s="3" t="s">
        <v>443</v>
      </c>
      <c r="B178" s="4">
        <v>1</v>
      </c>
      <c r="C178" s="3" t="s">
        <v>6</v>
      </c>
      <c r="D178" s="3" t="s">
        <v>444</v>
      </c>
      <c r="E178" s="3" t="s">
        <v>436</v>
      </c>
      <c r="F178" s="5"/>
      <c r="H178" s="3" t="s">
        <v>2019</v>
      </c>
      <c r="I178" s="6">
        <v>4</v>
      </c>
      <c r="J178" t="b">
        <f t="shared" si="2"/>
        <v>1</v>
      </c>
      <c r="K178" s="7" t="s">
        <v>443</v>
      </c>
      <c r="L178" s="7" t="s">
        <v>444</v>
      </c>
      <c r="M178" s="7" t="s">
        <v>2077</v>
      </c>
      <c r="N178" s="7" t="s">
        <v>2019</v>
      </c>
      <c r="O178" s="6">
        <v>1</v>
      </c>
      <c r="P178" s="7" t="s">
        <v>1945</v>
      </c>
      <c r="Q178" s="7" t="s">
        <v>2053</v>
      </c>
      <c r="R178" s="8"/>
      <c r="S178" s="7" t="s">
        <v>1943</v>
      </c>
      <c r="T178" s="7" t="s">
        <v>436</v>
      </c>
      <c r="U178" s="7" t="s">
        <v>443</v>
      </c>
      <c r="V178" s="8"/>
      <c r="W178" s="8"/>
      <c r="X178" s="6" t="b">
        <v>0</v>
      </c>
      <c r="Y178" s="7" t="s">
        <v>6</v>
      </c>
      <c r="Z178" s="7" t="s">
        <v>1944</v>
      </c>
      <c r="AA178" s="6" t="b">
        <v>0</v>
      </c>
      <c r="AB178" s="8"/>
      <c r="AC178" s="8"/>
      <c r="AD178" s="8"/>
      <c r="AE178" s="8"/>
      <c r="AF178" s="7" t="s">
        <v>436</v>
      </c>
      <c r="AG178" s="7" t="s">
        <v>6</v>
      </c>
      <c r="AH178" s="6">
        <v>4</v>
      </c>
    </row>
    <row r="179" spans="1:34" ht="15">
      <c r="A179" s="3" t="s">
        <v>445</v>
      </c>
      <c r="B179" s="4">
        <v>1</v>
      </c>
      <c r="C179" s="3" t="s">
        <v>6</v>
      </c>
      <c r="D179" s="3" t="s">
        <v>446</v>
      </c>
      <c r="E179" s="3" t="s">
        <v>436</v>
      </c>
      <c r="F179" s="5"/>
      <c r="H179" s="3" t="s">
        <v>2019</v>
      </c>
      <c r="I179" s="6">
        <v>4</v>
      </c>
      <c r="J179" t="b">
        <f t="shared" si="2"/>
        <v>1</v>
      </c>
      <c r="K179" s="7" t="s">
        <v>445</v>
      </c>
      <c r="L179" s="7" t="s">
        <v>446</v>
      </c>
      <c r="M179" s="7" t="s">
        <v>2078</v>
      </c>
      <c r="N179" s="7" t="s">
        <v>2019</v>
      </c>
      <c r="O179" s="6">
        <v>1</v>
      </c>
      <c r="P179" s="7" t="s">
        <v>1945</v>
      </c>
      <c r="Q179" s="7" t="s">
        <v>2036</v>
      </c>
      <c r="R179" s="8"/>
      <c r="S179" s="7" t="s">
        <v>1943</v>
      </c>
      <c r="T179" s="7" t="s">
        <v>436</v>
      </c>
      <c r="U179" s="7" t="s">
        <v>445</v>
      </c>
      <c r="V179" s="8"/>
      <c r="W179" s="8"/>
      <c r="X179" s="6" t="b">
        <v>0</v>
      </c>
      <c r="Y179" s="7" t="s">
        <v>6</v>
      </c>
      <c r="Z179" s="7" t="s">
        <v>1944</v>
      </c>
      <c r="AA179" s="6" t="b">
        <v>0</v>
      </c>
      <c r="AB179" s="6">
        <v>28310</v>
      </c>
      <c r="AC179" s="6">
        <v>6222</v>
      </c>
      <c r="AD179" s="6">
        <v>15943</v>
      </c>
      <c r="AE179" s="6">
        <v>50686</v>
      </c>
      <c r="AF179" s="7" t="s">
        <v>436</v>
      </c>
      <c r="AG179" s="7" t="s">
        <v>6</v>
      </c>
      <c r="AH179" s="6">
        <v>4</v>
      </c>
    </row>
    <row r="180" spans="1:34" ht="15">
      <c r="A180" s="3" t="s">
        <v>447</v>
      </c>
      <c r="B180" s="4">
        <v>1</v>
      </c>
      <c r="C180" s="3" t="s">
        <v>13</v>
      </c>
      <c r="D180" s="3" t="s">
        <v>448</v>
      </c>
      <c r="E180" s="3" t="s">
        <v>436</v>
      </c>
      <c r="F180" s="5"/>
      <c r="H180" s="3" t="s">
        <v>2019</v>
      </c>
      <c r="I180" s="6">
        <v>4</v>
      </c>
      <c r="J180" t="b">
        <f t="shared" si="2"/>
        <v>1</v>
      </c>
      <c r="K180" s="7" t="s">
        <v>447</v>
      </c>
      <c r="L180" s="7" t="s">
        <v>448</v>
      </c>
      <c r="M180" s="7" t="s">
        <v>2079</v>
      </c>
      <c r="N180" s="7" t="s">
        <v>2019</v>
      </c>
      <c r="O180" s="6">
        <v>1</v>
      </c>
      <c r="P180" s="7" t="s">
        <v>1946</v>
      </c>
      <c r="Q180" s="7" t="s">
        <v>2066</v>
      </c>
      <c r="R180" s="8"/>
      <c r="S180" s="7" t="s">
        <v>1943</v>
      </c>
      <c r="T180" s="7" t="s">
        <v>436</v>
      </c>
      <c r="U180" s="7" t="s">
        <v>447</v>
      </c>
      <c r="V180" s="8"/>
      <c r="W180" s="8"/>
      <c r="X180" s="6" t="b">
        <v>0</v>
      </c>
      <c r="Y180" s="7" t="s">
        <v>13</v>
      </c>
      <c r="Z180" s="7" t="s">
        <v>1944</v>
      </c>
      <c r="AA180" s="6" t="b">
        <v>0</v>
      </c>
      <c r="AB180" s="6">
        <v>90563</v>
      </c>
      <c r="AC180" s="6">
        <v>13600</v>
      </c>
      <c r="AD180" s="6">
        <v>37282</v>
      </c>
      <c r="AE180" s="6">
        <v>151626</v>
      </c>
      <c r="AF180" s="7" t="s">
        <v>436</v>
      </c>
      <c r="AG180" s="7" t="s">
        <v>13</v>
      </c>
      <c r="AH180" s="6">
        <v>4</v>
      </c>
    </row>
    <row r="181" spans="1:34" ht="15">
      <c r="A181" s="3" t="s">
        <v>449</v>
      </c>
      <c r="B181" s="4">
        <v>1</v>
      </c>
      <c r="C181" s="3" t="s">
        <v>13</v>
      </c>
      <c r="D181" s="3" t="s">
        <v>450</v>
      </c>
      <c r="E181" s="3" t="s">
        <v>433</v>
      </c>
      <c r="F181" s="5"/>
      <c r="H181" s="3" t="s">
        <v>2019</v>
      </c>
      <c r="I181" s="6">
        <v>4</v>
      </c>
      <c r="J181" t="b">
        <f t="shared" si="2"/>
        <v>1</v>
      </c>
      <c r="K181" s="7" t="s">
        <v>449</v>
      </c>
      <c r="L181" s="7" t="s">
        <v>450</v>
      </c>
      <c r="M181" s="7" t="s">
        <v>2080</v>
      </c>
      <c r="N181" s="7" t="s">
        <v>2019</v>
      </c>
      <c r="O181" s="6">
        <v>1</v>
      </c>
      <c r="P181" s="7" t="s">
        <v>1946</v>
      </c>
      <c r="Q181" s="7" t="s">
        <v>2045</v>
      </c>
      <c r="R181" s="8"/>
      <c r="S181" s="7" t="s">
        <v>1943</v>
      </c>
      <c r="T181" s="7" t="s">
        <v>433</v>
      </c>
      <c r="U181" s="7" t="s">
        <v>449</v>
      </c>
      <c r="V181" s="8"/>
      <c r="W181" s="8"/>
      <c r="X181" s="6" t="b">
        <v>0</v>
      </c>
      <c r="Y181" s="7" t="s">
        <v>13</v>
      </c>
      <c r="Z181" s="7" t="s">
        <v>1944</v>
      </c>
      <c r="AA181" s="6" t="b">
        <v>0</v>
      </c>
      <c r="AB181" s="6">
        <v>56940</v>
      </c>
      <c r="AC181" s="6">
        <v>10787</v>
      </c>
      <c r="AD181" s="6">
        <v>22380</v>
      </c>
      <c r="AE181" s="6">
        <v>94735</v>
      </c>
      <c r="AF181" s="7" t="s">
        <v>433</v>
      </c>
      <c r="AG181" s="7" t="s">
        <v>13</v>
      </c>
      <c r="AH181" s="6">
        <v>4</v>
      </c>
    </row>
    <row r="182" spans="1:34" ht="15">
      <c r="A182" s="3" t="s">
        <v>451</v>
      </c>
      <c r="B182" s="4">
        <v>1</v>
      </c>
      <c r="C182" s="3" t="s">
        <v>13</v>
      </c>
      <c r="D182" s="3" t="s">
        <v>452</v>
      </c>
      <c r="E182" s="3" t="s">
        <v>436</v>
      </c>
      <c r="F182" s="5"/>
      <c r="H182" s="3" t="s">
        <v>2019</v>
      </c>
      <c r="I182" s="6">
        <v>4</v>
      </c>
      <c r="J182" t="b">
        <f t="shared" si="2"/>
        <v>1</v>
      </c>
      <c r="K182" s="7" t="s">
        <v>451</v>
      </c>
      <c r="L182" s="7" t="s">
        <v>452</v>
      </c>
      <c r="M182" s="7" t="s">
        <v>2081</v>
      </c>
      <c r="N182" s="7" t="s">
        <v>2019</v>
      </c>
      <c r="O182" s="6">
        <v>1</v>
      </c>
      <c r="P182" s="7" t="s">
        <v>1946</v>
      </c>
      <c r="Q182" s="7" t="s">
        <v>2045</v>
      </c>
      <c r="R182" s="8"/>
      <c r="S182" s="7" t="s">
        <v>1943</v>
      </c>
      <c r="T182" s="7" t="s">
        <v>436</v>
      </c>
      <c r="U182" s="7" t="s">
        <v>451</v>
      </c>
      <c r="V182" s="8"/>
      <c r="W182" s="8"/>
      <c r="X182" s="6" t="b">
        <v>0</v>
      </c>
      <c r="Y182" s="7" t="s">
        <v>13</v>
      </c>
      <c r="Z182" s="7" t="s">
        <v>1944</v>
      </c>
      <c r="AA182" s="6" t="b">
        <v>0</v>
      </c>
      <c r="AB182" s="8"/>
      <c r="AC182" s="8"/>
      <c r="AD182" s="8"/>
      <c r="AE182" s="8"/>
      <c r="AF182" s="7" t="s">
        <v>436</v>
      </c>
      <c r="AG182" s="7" t="s">
        <v>13</v>
      </c>
      <c r="AH182" s="6">
        <v>4</v>
      </c>
    </row>
    <row r="183" spans="1:34" ht="15">
      <c r="A183" s="3" t="s">
        <v>453</v>
      </c>
      <c r="B183" s="4">
        <v>1</v>
      </c>
      <c r="C183" s="3" t="s">
        <v>13</v>
      </c>
      <c r="D183" s="3" t="s">
        <v>454</v>
      </c>
      <c r="E183" s="3" t="s">
        <v>436</v>
      </c>
      <c r="F183" s="5"/>
      <c r="H183" s="3" t="s">
        <v>2019</v>
      </c>
      <c r="I183" s="6">
        <v>4</v>
      </c>
      <c r="J183" t="b">
        <f t="shared" si="2"/>
        <v>1</v>
      </c>
      <c r="K183" s="7" t="s">
        <v>453</v>
      </c>
      <c r="L183" s="7" t="s">
        <v>454</v>
      </c>
      <c r="M183" s="7" t="s">
        <v>2082</v>
      </c>
      <c r="N183" s="7" t="s">
        <v>2019</v>
      </c>
      <c r="O183" s="6">
        <v>1</v>
      </c>
      <c r="P183" s="7" t="s">
        <v>1946</v>
      </c>
      <c r="Q183" s="7" t="s">
        <v>2051</v>
      </c>
      <c r="R183" s="8"/>
      <c r="S183" s="7" t="s">
        <v>1943</v>
      </c>
      <c r="T183" s="7" t="s">
        <v>436</v>
      </c>
      <c r="U183" s="7" t="s">
        <v>453</v>
      </c>
      <c r="V183" s="8"/>
      <c r="W183" s="8"/>
      <c r="X183" s="6" t="b">
        <v>0</v>
      </c>
      <c r="Y183" s="7" t="s">
        <v>13</v>
      </c>
      <c r="Z183" s="7" t="s">
        <v>1944</v>
      </c>
      <c r="AA183" s="6" t="b">
        <v>0</v>
      </c>
      <c r="AB183" s="8"/>
      <c r="AC183" s="8"/>
      <c r="AD183" s="8"/>
      <c r="AE183" s="8"/>
      <c r="AF183" s="7" t="s">
        <v>436</v>
      </c>
      <c r="AG183" s="7" t="s">
        <v>13</v>
      </c>
      <c r="AH183" s="6">
        <v>4</v>
      </c>
    </row>
    <row r="184" spans="1:34" ht="15">
      <c r="A184" s="3" t="s">
        <v>455</v>
      </c>
      <c r="B184" s="4">
        <v>1</v>
      </c>
      <c r="C184" s="3" t="s">
        <v>13</v>
      </c>
      <c r="D184" s="3" t="s">
        <v>456</v>
      </c>
      <c r="E184" s="3" t="s">
        <v>436</v>
      </c>
      <c r="F184" s="5"/>
      <c r="H184" s="3" t="s">
        <v>2019</v>
      </c>
      <c r="I184" s="6">
        <v>4</v>
      </c>
      <c r="J184" t="b">
        <f t="shared" si="2"/>
        <v>1</v>
      </c>
      <c r="K184" s="7" t="s">
        <v>455</v>
      </c>
      <c r="L184" s="7" t="s">
        <v>456</v>
      </c>
      <c r="M184" s="7" t="s">
        <v>2083</v>
      </c>
      <c r="N184" s="7" t="s">
        <v>2019</v>
      </c>
      <c r="O184" s="6">
        <v>1</v>
      </c>
      <c r="P184" s="7" t="s">
        <v>1946</v>
      </c>
      <c r="Q184" s="7" t="s">
        <v>2053</v>
      </c>
      <c r="R184" s="8"/>
      <c r="S184" s="7" t="s">
        <v>1943</v>
      </c>
      <c r="T184" s="7" t="s">
        <v>436</v>
      </c>
      <c r="U184" s="7" t="s">
        <v>455</v>
      </c>
      <c r="V184" s="8"/>
      <c r="W184" s="8"/>
      <c r="X184" s="6" t="b">
        <v>0</v>
      </c>
      <c r="Y184" s="7" t="s">
        <v>13</v>
      </c>
      <c r="Z184" s="7" t="s">
        <v>1944</v>
      </c>
      <c r="AA184" s="6" t="b">
        <v>0</v>
      </c>
      <c r="AB184" s="8"/>
      <c r="AC184" s="8"/>
      <c r="AD184" s="8"/>
      <c r="AE184" s="8"/>
      <c r="AF184" s="7" t="s">
        <v>436</v>
      </c>
      <c r="AG184" s="7" t="s">
        <v>13</v>
      </c>
      <c r="AH184" s="6">
        <v>4</v>
      </c>
    </row>
    <row r="185" spans="1:34" ht="15">
      <c r="A185" s="3" t="s">
        <v>457</v>
      </c>
      <c r="B185" s="4">
        <v>1</v>
      </c>
      <c r="C185" s="3" t="s">
        <v>13</v>
      </c>
      <c r="D185" s="3" t="s">
        <v>458</v>
      </c>
      <c r="E185" s="3" t="s">
        <v>436</v>
      </c>
      <c r="F185" s="5"/>
      <c r="H185" s="3" t="s">
        <v>2019</v>
      </c>
      <c r="I185" s="6">
        <v>4</v>
      </c>
      <c r="J185" t="b">
        <f t="shared" si="2"/>
        <v>1</v>
      </c>
      <c r="K185" s="7" t="s">
        <v>457</v>
      </c>
      <c r="L185" s="7" t="s">
        <v>458</v>
      </c>
      <c r="M185" s="7" t="s">
        <v>2084</v>
      </c>
      <c r="N185" s="7" t="s">
        <v>2019</v>
      </c>
      <c r="O185" s="6">
        <v>1</v>
      </c>
      <c r="P185" s="7" t="s">
        <v>1946</v>
      </c>
      <c r="Q185" s="7" t="s">
        <v>2036</v>
      </c>
      <c r="R185" s="8"/>
      <c r="S185" s="7" t="s">
        <v>1943</v>
      </c>
      <c r="T185" s="7" t="s">
        <v>436</v>
      </c>
      <c r="U185" s="7" t="s">
        <v>457</v>
      </c>
      <c r="V185" s="8"/>
      <c r="W185" s="8"/>
      <c r="X185" s="6" t="b">
        <v>0</v>
      </c>
      <c r="Y185" s="7" t="s">
        <v>13</v>
      </c>
      <c r="Z185" s="7" t="s">
        <v>1944</v>
      </c>
      <c r="AA185" s="6" t="b">
        <v>0</v>
      </c>
      <c r="AB185" s="8"/>
      <c r="AC185" s="8"/>
      <c r="AD185" s="8"/>
      <c r="AE185" s="8"/>
      <c r="AF185" s="7" t="s">
        <v>436</v>
      </c>
      <c r="AG185" s="7" t="s">
        <v>13</v>
      </c>
      <c r="AH185" s="6">
        <v>4</v>
      </c>
    </row>
    <row r="186" spans="1:34" ht="15">
      <c r="A186" s="3" t="s">
        <v>459</v>
      </c>
      <c r="B186" s="4">
        <v>1</v>
      </c>
      <c r="C186" s="3" t="s">
        <v>13</v>
      </c>
      <c r="D186" s="3" t="s">
        <v>460</v>
      </c>
      <c r="E186" s="3" t="s">
        <v>436</v>
      </c>
      <c r="F186" s="5"/>
      <c r="H186" s="3" t="s">
        <v>2019</v>
      </c>
      <c r="I186" s="6">
        <v>4</v>
      </c>
      <c r="J186" t="b">
        <f t="shared" si="2"/>
        <v>1</v>
      </c>
      <c r="K186" s="7" t="s">
        <v>459</v>
      </c>
      <c r="L186" s="7" t="s">
        <v>460</v>
      </c>
      <c r="M186" s="7" t="s">
        <v>2085</v>
      </c>
      <c r="N186" s="7" t="s">
        <v>2019</v>
      </c>
      <c r="O186" s="6">
        <v>1</v>
      </c>
      <c r="P186" s="7" t="s">
        <v>1946</v>
      </c>
      <c r="Q186" s="7" t="s">
        <v>2055</v>
      </c>
      <c r="R186" s="8"/>
      <c r="S186" s="7" t="s">
        <v>1943</v>
      </c>
      <c r="T186" s="7" t="s">
        <v>436</v>
      </c>
      <c r="U186" s="7" t="s">
        <v>459</v>
      </c>
      <c r="V186" s="8"/>
      <c r="W186" s="8"/>
      <c r="X186" s="6" t="b">
        <v>0</v>
      </c>
      <c r="Y186" s="7" t="s">
        <v>13</v>
      </c>
      <c r="Z186" s="7" t="s">
        <v>1944</v>
      </c>
      <c r="AA186" s="6" t="b">
        <v>0</v>
      </c>
      <c r="AB186" s="6">
        <v>24885</v>
      </c>
      <c r="AC186" s="6">
        <v>3394</v>
      </c>
      <c r="AD186" s="6">
        <v>11361</v>
      </c>
      <c r="AE186" s="6">
        <v>43824</v>
      </c>
      <c r="AF186" s="7" t="s">
        <v>436</v>
      </c>
      <c r="AG186" s="7" t="s">
        <v>13</v>
      </c>
      <c r="AH186" s="6">
        <v>4</v>
      </c>
    </row>
    <row r="187" spans="1:34" ht="15">
      <c r="A187" s="3" t="s">
        <v>461</v>
      </c>
      <c r="B187" s="4">
        <v>1</v>
      </c>
      <c r="C187" s="3" t="s">
        <v>16</v>
      </c>
      <c r="D187" s="3" t="s">
        <v>462</v>
      </c>
      <c r="E187" s="3" t="s">
        <v>436</v>
      </c>
      <c r="F187" s="5"/>
      <c r="H187" s="3" t="s">
        <v>2019</v>
      </c>
      <c r="I187" s="6">
        <v>4</v>
      </c>
      <c r="J187" t="b">
        <f t="shared" si="2"/>
        <v>1</v>
      </c>
      <c r="K187" s="7" t="s">
        <v>461</v>
      </c>
      <c r="L187" s="7" t="s">
        <v>462</v>
      </c>
      <c r="M187" s="7" t="s">
        <v>2086</v>
      </c>
      <c r="N187" s="7" t="s">
        <v>2019</v>
      </c>
      <c r="O187" s="6">
        <v>1</v>
      </c>
      <c r="P187" s="7" t="s">
        <v>1947</v>
      </c>
      <c r="Q187" s="7" t="s">
        <v>2066</v>
      </c>
      <c r="R187" s="8"/>
      <c r="S187" s="7" t="s">
        <v>1943</v>
      </c>
      <c r="T187" s="7" t="s">
        <v>436</v>
      </c>
      <c r="U187" s="7" t="s">
        <v>461</v>
      </c>
      <c r="V187" s="8"/>
      <c r="W187" s="8"/>
      <c r="X187" s="6" t="b">
        <v>0</v>
      </c>
      <c r="Y187" s="7" t="s">
        <v>16</v>
      </c>
      <c r="Z187" s="7" t="s">
        <v>1944</v>
      </c>
      <c r="AA187" s="6" t="b">
        <v>0</v>
      </c>
      <c r="AB187" s="6">
        <v>7034</v>
      </c>
      <c r="AC187" s="6">
        <v>1761</v>
      </c>
      <c r="AD187" s="6">
        <v>4162</v>
      </c>
      <c r="AE187" s="6">
        <v>13891</v>
      </c>
      <c r="AF187" s="7" t="s">
        <v>436</v>
      </c>
      <c r="AG187" s="7" t="s">
        <v>16</v>
      </c>
      <c r="AH187" s="6">
        <v>4</v>
      </c>
    </row>
    <row r="188" spans="1:34" ht="15">
      <c r="A188" s="3" t="s">
        <v>463</v>
      </c>
      <c r="B188" s="4">
        <v>1</v>
      </c>
      <c r="C188" s="3" t="s">
        <v>16</v>
      </c>
      <c r="D188" s="3" t="s">
        <v>464</v>
      </c>
      <c r="E188" s="3" t="s">
        <v>433</v>
      </c>
      <c r="F188" s="5"/>
      <c r="H188" s="3" t="s">
        <v>2019</v>
      </c>
      <c r="I188" s="6">
        <v>4</v>
      </c>
      <c r="J188" t="b">
        <f t="shared" si="2"/>
        <v>1</v>
      </c>
      <c r="K188" s="7" t="s">
        <v>463</v>
      </c>
      <c r="L188" s="7" t="s">
        <v>464</v>
      </c>
      <c r="M188" s="7" t="s">
        <v>2087</v>
      </c>
      <c r="N188" s="7" t="s">
        <v>2019</v>
      </c>
      <c r="O188" s="6">
        <v>1</v>
      </c>
      <c r="P188" s="7" t="s">
        <v>1947</v>
      </c>
      <c r="Q188" s="7" t="s">
        <v>2045</v>
      </c>
      <c r="R188" s="8"/>
      <c r="S188" s="7" t="s">
        <v>1943</v>
      </c>
      <c r="T188" s="7" t="s">
        <v>433</v>
      </c>
      <c r="U188" s="7" t="s">
        <v>463</v>
      </c>
      <c r="V188" s="8"/>
      <c r="W188" s="8"/>
      <c r="X188" s="6" t="b">
        <v>0</v>
      </c>
      <c r="Y188" s="7" t="s">
        <v>16</v>
      </c>
      <c r="Z188" s="7" t="s">
        <v>1944</v>
      </c>
      <c r="AA188" s="6" t="b">
        <v>0</v>
      </c>
      <c r="AB188" s="8"/>
      <c r="AC188" s="8"/>
      <c r="AD188" s="8"/>
      <c r="AE188" s="8"/>
      <c r="AF188" s="7" t="s">
        <v>433</v>
      </c>
      <c r="AG188" s="7" t="s">
        <v>16</v>
      </c>
      <c r="AH188" s="6">
        <v>4</v>
      </c>
    </row>
    <row r="189" spans="1:34" ht="15">
      <c r="A189" s="3" t="s">
        <v>465</v>
      </c>
      <c r="B189" s="4">
        <v>1</v>
      </c>
      <c r="C189" s="3" t="s">
        <v>16</v>
      </c>
      <c r="D189" s="3" t="s">
        <v>466</v>
      </c>
      <c r="E189" s="3" t="s">
        <v>436</v>
      </c>
      <c r="F189" s="5"/>
      <c r="H189" s="3" t="s">
        <v>2019</v>
      </c>
      <c r="I189" s="6">
        <v>4</v>
      </c>
      <c r="J189" t="b">
        <f t="shared" si="2"/>
        <v>1</v>
      </c>
      <c r="K189" s="7" t="s">
        <v>465</v>
      </c>
      <c r="L189" s="7" t="s">
        <v>466</v>
      </c>
      <c r="M189" s="7" t="s">
        <v>2088</v>
      </c>
      <c r="N189" s="7" t="s">
        <v>2019</v>
      </c>
      <c r="O189" s="6">
        <v>1</v>
      </c>
      <c r="P189" s="7" t="s">
        <v>1947</v>
      </c>
      <c r="Q189" s="7" t="s">
        <v>2051</v>
      </c>
      <c r="R189" s="8"/>
      <c r="S189" s="7" t="s">
        <v>1943</v>
      </c>
      <c r="T189" s="7" t="s">
        <v>436</v>
      </c>
      <c r="U189" s="7" t="s">
        <v>465</v>
      </c>
      <c r="V189" s="8"/>
      <c r="W189" s="8"/>
      <c r="X189" s="6" t="b">
        <v>0</v>
      </c>
      <c r="Y189" s="7" t="s">
        <v>16</v>
      </c>
      <c r="Z189" s="7" t="s">
        <v>1944</v>
      </c>
      <c r="AA189" s="6" t="b">
        <v>0</v>
      </c>
      <c r="AB189" s="6">
        <v>28768</v>
      </c>
      <c r="AC189" s="6">
        <v>3618</v>
      </c>
      <c r="AD189" s="6">
        <v>11658</v>
      </c>
      <c r="AE189" s="6">
        <v>44899</v>
      </c>
      <c r="AF189" s="7" t="s">
        <v>436</v>
      </c>
      <c r="AG189" s="7" t="s">
        <v>16</v>
      </c>
      <c r="AH189" s="6">
        <v>4</v>
      </c>
    </row>
    <row r="190" spans="1:34" ht="15">
      <c r="A190" s="3" t="s">
        <v>467</v>
      </c>
      <c r="B190" s="4">
        <v>1</v>
      </c>
      <c r="C190" s="3" t="s">
        <v>16</v>
      </c>
      <c r="D190" s="3" t="s">
        <v>468</v>
      </c>
      <c r="E190" s="3" t="s">
        <v>436</v>
      </c>
      <c r="F190" s="5"/>
      <c r="H190" s="3" t="s">
        <v>2019</v>
      </c>
      <c r="I190" s="6">
        <v>4</v>
      </c>
      <c r="J190" t="b">
        <f t="shared" si="2"/>
        <v>1</v>
      </c>
      <c r="K190" s="7" t="s">
        <v>467</v>
      </c>
      <c r="L190" s="7" t="s">
        <v>468</v>
      </c>
      <c r="M190" s="7" t="s">
        <v>2089</v>
      </c>
      <c r="N190" s="7" t="s">
        <v>2019</v>
      </c>
      <c r="O190" s="6">
        <v>1</v>
      </c>
      <c r="P190" s="7" t="s">
        <v>1947</v>
      </c>
      <c r="Q190" s="7" t="s">
        <v>2053</v>
      </c>
      <c r="R190" s="8"/>
      <c r="S190" s="7" t="s">
        <v>1943</v>
      </c>
      <c r="T190" s="7" t="s">
        <v>436</v>
      </c>
      <c r="U190" s="7" t="s">
        <v>467</v>
      </c>
      <c r="V190" s="8"/>
      <c r="W190" s="8"/>
      <c r="X190" s="6" t="b">
        <v>0</v>
      </c>
      <c r="Y190" s="7" t="s">
        <v>16</v>
      </c>
      <c r="Z190" s="7" t="s">
        <v>1944</v>
      </c>
      <c r="AA190" s="6" t="b">
        <v>0</v>
      </c>
      <c r="AB190" s="6">
        <v>200</v>
      </c>
      <c r="AC190" s="6">
        <v>150</v>
      </c>
      <c r="AD190" s="6">
        <v>150</v>
      </c>
      <c r="AE190" s="6">
        <v>500</v>
      </c>
      <c r="AF190" s="7" t="s">
        <v>436</v>
      </c>
      <c r="AG190" s="7" t="s">
        <v>16</v>
      </c>
      <c r="AH190" s="6">
        <v>4</v>
      </c>
    </row>
    <row r="191" spans="1:34" ht="15">
      <c r="A191" s="3" t="s">
        <v>469</v>
      </c>
      <c r="B191" s="4">
        <v>1</v>
      </c>
      <c r="C191" s="3" t="s">
        <v>16</v>
      </c>
      <c r="D191" s="3" t="s">
        <v>470</v>
      </c>
      <c r="E191" s="3" t="s">
        <v>433</v>
      </c>
      <c r="F191" s="5"/>
      <c r="H191" s="3" t="s">
        <v>2019</v>
      </c>
      <c r="I191" s="6">
        <v>4</v>
      </c>
      <c r="J191" t="b">
        <f t="shared" si="2"/>
        <v>1</v>
      </c>
      <c r="K191" s="7" t="s">
        <v>469</v>
      </c>
      <c r="L191" s="7" t="s">
        <v>470</v>
      </c>
      <c r="M191" s="7" t="s">
        <v>2090</v>
      </c>
      <c r="N191" s="7" t="s">
        <v>2019</v>
      </c>
      <c r="O191" s="6">
        <v>1</v>
      </c>
      <c r="P191" s="7" t="s">
        <v>1947</v>
      </c>
      <c r="Q191" s="7" t="s">
        <v>2036</v>
      </c>
      <c r="R191" s="8"/>
      <c r="S191" s="7" t="s">
        <v>1943</v>
      </c>
      <c r="T191" s="7" t="s">
        <v>433</v>
      </c>
      <c r="U191" s="7" t="s">
        <v>469</v>
      </c>
      <c r="V191" s="8"/>
      <c r="W191" s="8"/>
      <c r="X191" s="6" t="b">
        <v>0</v>
      </c>
      <c r="Y191" s="7" t="s">
        <v>16</v>
      </c>
      <c r="Z191" s="7" t="s">
        <v>1944</v>
      </c>
      <c r="AA191" s="6" t="b">
        <v>0</v>
      </c>
      <c r="AB191" s="6">
        <v>52492</v>
      </c>
      <c r="AC191" s="6">
        <v>6372</v>
      </c>
      <c r="AD191" s="6">
        <v>21366</v>
      </c>
      <c r="AE191" s="6">
        <v>85912</v>
      </c>
      <c r="AF191" s="7" t="s">
        <v>433</v>
      </c>
      <c r="AG191" s="7" t="s">
        <v>16</v>
      </c>
      <c r="AH191" s="6">
        <v>4</v>
      </c>
    </row>
    <row r="192" spans="1:34" ht="15">
      <c r="A192" s="3" t="s">
        <v>471</v>
      </c>
      <c r="B192" s="4">
        <v>1</v>
      </c>
      <c r="C192" s="3" t="s">
        <v>16</v>
      </c>
      <c r="D192" s="3" t="s">
        <v>472</v>
      </c>
      <c r="E192" s="3" t="s">
        <v>436</v>
      </c>
      <c r="F192" s="5"/>
      <c r="H192" s="3" t="s">
        <v>2019</v>
      </c>
      <c r="I192" s="6">
        <v>4</v>
      </c>
      <c r="J192" t="b">
        <f t="shared" si="2"/>
        <v>1</v>
      </c>
      <c r="K192" s="7" t="s">
        <v>471</v>
      </c>
      <c r="L192" s="7" t="s">
        <v>472</v>
      </c>
      <c r="M192" s="7" t="s">
        <v>2091</v>
      </c>
      <c r="N192" s="7" t="s">
        <v>2019</v>
      </c>
      <c r="O192" s="6">
        <v>1</v>
      </c>
      <c r="P192" s="7" t="s">
        <v>1947</v>
      </c>
      <c r="Q192" s="7" t="s">
        <v>2055</v>
      </c>
      <c r="R192" s="8"/>
      <c r="S192" s="7" t="s">
        <v>1943</v>
      </c>
      <c r="T192" s="7" t="s">
        <v>436</v>
      </c>
      <c r="U192" s="7" t="s">
        <v>471</v>
      </c>
      <c r="V192" s="8"/>
      <c r="W192" s="8"/>
      <c r="X192" s="6" t="b">
        <v>0</v>
      </c>
      <c r="Y192" s="7" t="s">
        <v>16</v>
      </c>
      <c r="Z192" s="7" t="s">
        <v>1944</v>
      </c>
      <c r="AA192" s="6" t="b">
        <v>0</v>
      </c>
      <c r="AB192" s="8"/>
      <c r="AC192" s="8"/>
      <c r="AD192" s="8"/>
      <c r="AE192" s="8"/>
      <c r="AF192" s="7" t="s">
        <v>436</v>
      </c>
      <c r="AG192" s="7" t="s">
        <v>16</v>
      </c>
      <c r="AH192" s="6">
        <v>4</v>
      </c>
    </row>
    <row r="193" spans="1:34" ht="15">
      <c r="A193" s="3" t="s">
        <v>473</v>
      </c>
      <c r="B193" s="4">
        <v>1</v>
      </c>
      <c r="C193" s="3" t="s">
        <v>16</v>
      </c>
      <c r="D193" s="3" t="s">
        <v>474</v>
      </c>
      <c r="E193" s="3" t="s">
        <v>436</v>
      </c>
      <c r="F193" s="5"/>
      <c r="H193" s="3" t="s">
        <v>2019</v>
      </c>
      <c r="I193" s="6">
        <v>4</v>
      </c>
      <c r="J193" t="b">
        <f t="shared" si="2"/>
        <v>1</v>
      </c>
      <c r="K193" s="7" t="s">
        <v>473</v>
      </c>
      <c r="L193" s="7" t="s">
        <v>474</v>
      </c>
      <c r="M193" s="7" t="s">
        <v>2092</v>
      </c>
      <c r="N193" s="7" t="s">
        <v>2019</v>
      </c>
      <c r="O193" s="6">
        <v>1</v>
      </c>
      <c r="P193" s="7" t="s">
        <v>1947</v>
      </c>
      <c r="Q193" s="7" t="s">
        <v>2093</v>
      </c>
      <c r="R193" s="8"/>
      <c r="S193" s="7" t="s">
        <v>1943</v>
      </c>
      <c r="T193" s="7" t="s">
        <v>436</v>
      </c>
      <c r="U193" s="7" t="s">
        <v>473</v>
      </c>
      <c r="V193" s="8"/>
      <c r="W193" s="8"/>
      <c r="X193" s="6" t="b">
        <v>0</v>
      </c>
      <c r="Y193" s="7" t="s">
        <v>16</v>
      </c>
      <c r="Z193" s="7" t="s">
        <v>1944</v>
      </c>
      <c r="AA193" s="6" t="b">
        <v>0</v>
      </c>
      <c r="AB193" s="8"/>
      <c r="AC193" s="8"/>
      <c r="AD193" s="8"/>
      <c r="AE193" s="8"/>
      <c r="AF193" s="7" t="s">
        <v>436</v>
      </c>
      <c r="AG193" s="7" t="s">
        <v>16</v>
      </c>
      <c r="AH193" s="6">
        <v>4</v>
      </c>
    </row>
    <row r="194" spans="1:34" ht="15">
      <c r="A194" s="3" t="s">
        <v>475</v>
      </c>
      <c r="B194" s="4">
        <v>1</v>
      </c>
      <c r="C194" s="3" t="s">
        <v>16</v>
      </c>
      <c r="D194" s="3" t="s">
        <v>476</v>
      </c>
      <c r="E194" s="3" t="s">
        <v>436</v>
      </c>
      <c r="F194" s="5"/>
      <c r="H194" s="3" t="s">
        <v>2019</v>
      </c>
      <c r="I194" s="6">
        <v>4</v>
      </c>
      <c r="J194" t="b">
        <f t="shared" si="2"/>
        <v>1</v>
      </c>
      <c r="K194" s="7" t="s">
        <v>475</v>
      </c>
      <c r="L194" s="7" t="s">
        <v>476</v>
      </c>
      <c r="M194" s="7" t="s">
        <v>2094</v>
      </c>
      <c r="N194" s="7" t="s">
        <v>2019</v>
      </c>
      <c r="O194" s="6">
        <v>1</v>
      </c>
      <c r="P194" s="7" t="s">
        <v>1947</v>
      </c>
      <c r="Q194" s="7" t="s">
        <v>2039</v>
      </c>
      <c r="R194" s="8"/>
      <c r="S194" s="7" t="s">
        <v>1943</v>
      </c>
      <c r="T194" s="7" t="s">
        <v>436</v>
      </c>
      <c r="U194" s="7" t="s">
        <v>475</v>
      </c>
      <c r="V194" s="8"/>
      <c r="W194" s="8"/>
      <c r="X194" s="6" t="b">
        <v>0</v>
      </c>
      <c r="Y194" s="7" t="s">
        <v>16</v>
      </c>
      <c r="Z194" s="7" t="s">
        <v>1944</v>
      </c>
      <c r="AA194" s="6" t="b">
        <v>0</v>
      </c>
      <c r="AB194" s="6">
        <v>31978</v>
      </c>
      <c r="AC194" s="6">
        <v>2414</v>
      </c>
      <c r="AD194" s="6">
        <v>7636</v>
      </c>
      <c r="AE194" s="6">
        <v>42745</v>
      </c>
      <c r="AF194" s="7" t="s">
        <v>436</v>
      </c>
      <c r="AG194" s="7" t="s">
        <v>16</v>
      </c>
      <c r="AH194" s="6">
        <v>4</v>
      </c>
    </row>
    <row r="195" spans="1:34" ht="15">
      <c r="A195" s="3" t="s">
        <v>477</v>
      </c>
      <c r="B195" s="4">
        <v>1</v>
      </c>
      <c r="C195" s="3" t="s">
        <v>16</v>
      </c>
      <c r="D195" s="3" t="s">
        <v>478</v>
      </c>
      <c r="E195" s="3" t="s">
        <v>433</v>
      </c>
      <c r="F195" s="5"/>
      <c r="H195" s="3" t="s">
        <v>2019</v>
      </c>
      <c r="I195" s="6">
        <v>4</v>
      </c>
      <c r="J195" t="b">
        <f t="shared" ref="J195:J258" si="3">A195=K195</f>
        <v>1</v>
      </c>
      <c r="K195" s="7" t="s">
        <v>477</v>
      </c>
      <c r="L195" s="7" t="s">
        <v>478</v>
      </c>
      <c r="M195" s="7" t="s">
        <v>2095</v>
      </c>
      <c r="N195" s="7" t="s">
        <v>2019</v>
      </c>
      <c r="O195" s="6">
        <v>1</v>
      </c>
      <c r="P195" s="7" t="s">
        <v>1947</v>
      </c>
      <c r="Q195" s="7" t="s">
        <v>2069</v>
      </c>
      <c r="R195" s="8"/>
      <c r="S195" s="7" t="s">
        <v>1943</v>
      </c>
      <c r="T195" s="7" t="s">
        <v>433</v>
      </c>
      <c r="U195" s="7" t="s">
        <v>477</v>
      </c>
      <c r="V195" s="8"/>
      <c r="W195" s="8"/>
      <c r="X195" s="6" t="b">
        <v>0</v>
      </c>
      <c r="Y195" s="7" t="s">
        <v>16</v>
      </c>
      <c r="Z195" s="7" t="s">
        <v>1944</v>
      </c>
      <c r="AA195" s="6" t="b">
        <v>0</v>
      </c>
      <c r="AB195" s="8"/>
      <c r="AC195" s="8"/>
      <c r="AD195" s="8"/>
      <c r="AE195" s="8"/>
      <c r="AF195" s="7" t="s">
        <v>433</v>
      </c>
      <c r="AG195" s="7" t="s">
        <v>16</v>
      </c>
      <c r="AH195" s="6">
        <v>4</v>
      </c>
    </row>
    <row r="196" spans="1:34" ht="15">
      <c r="A196" s="3" t="s">
        <v>479</v>
      </c>
      <c r="B196" s="4">
        <v>1</v>
      </c>
      <c r="C196" s="3" t="s">
        <v>16</v>
      </c>
      <c r="D196" s="3" t="s">
        <v>480</v>
      </c>
      <c r="E196" s="3" t="s">
        <v>433</v>
      </c>
      <c r="F196" s="5"/>
      <c r="H196" s="3" t="s">
        <v>2019</v>
      </c>
      <c r="I196" s="6">
        <v>4</v>
      </c>
      <c r="J196" t="b">
        <f t="shared" si="3"/>
        <v>1</v>
      </c>
      <c r="K196" s="7" t="s">
        <v>479</v>
      </c>
      <c r="L196" s="7" t="s">
        <v>480</v>
      </c>
      <c r="M196" s="7" t="s">
        <v>2096</v>
      </c>
      <c r="N196" s="7" t="s">
        <v>2019</v>
      </c>
      <c r="O196" s="6">
        <v>1</v>
      </c>
      <c r="P196" s="7" t="s">
        <v>1947</v>
      </c>
      <c r="Q196" s="7" t="s">
        <v>1941</v>
      </c>
      <c r="R196" s="8"/>
      <c r="S196" s="7" t="s">
        <v>1943</v>
      </c>
      <c r="T196" s="7" t="s">
        <v>433</v>
      </c>
      <c r="U196" s="7" t="s">
        <v>479</v>
      </c>
      <c r="V196" s="8"/>
      <c r="W196" s="8"/>
      <c r="X196" s="6" t="b">
        <v>0</v>
      </c>
      <c r="Y196" s="7" t="s">
        <v>16</v>
      </c>
      <c r="Z196" s="7" t="s">
        <v>1944</v>
      </c>
      <c r="AA196" s="6" t="b">
        <v>0</v>
      </c>
      <c r="AB196" s="6">
        <v>40481</v>
      </c>
      <c r="AC196" s="6">
        <v>3511</v>
      </c>
      <c r="AD196" s="6">
        <v>16613</v>
      </c>
      <c r="AE196" s="6">
        <v>61532</v>
      </c>
      <c r="AF196" s="7" t="s">
        <v>433</v>
      </c>
      <c r="AG196" s="7" t="s">
        <v>16</v>
      </c>
      <c r="AH196" s="6">
        <v>4</v>
      </c>
    </row>
    <row r="197" spans="1:34" ht="15">
      <c r="A197" s="3" t="s">
        <v>481</v>
      </c>
      <c r="B197" s="4">
        <v>1</v>
      </c>
      <c r="C197" s="3" t="s">
        <v>16</v>
      </c>
      <c r="D197" s="3" t="s">
        <v>482</v>
      </c>
      <c r="E197" s="3" t="s">
        <v>235</v>
      </c>
      <c r="F197" s="5"/>
      <c r="H197" s="3" t="s">
        <v>2019</v>
      </c>
      <c r="I197" s="6">
        <v>4</v>
      </c>
      <c r="J197" t="b">
        <f t="shared" si="3"/>
        <v>1</v>
      </c>
      <c r="K197" s="7" t="s">
        <v>481</v>
      </c>
      <c r="L197" s="7" t="s">
        <v>482</v>
      </c>
      <c r="M197" s="7" t="s">
        <v>2097</v>
      </c>
      <c r="N197" s="7" t="s">
        <v>2019</v>
      </c>
      <c r="O197" s="6">
        <v>1</v>
      </c>
      <c r="P197" s="7" t="s">
        <v>1947</v>
      </c>
      <c r="Q197" s="7" t="s">
        <v>1946</v>
      </c>
      <c r="R197" s="8"/>
      <c r="S197" s="7" t="s">
        <v>1943</v>
      </c>
      <c r="T197" s="7" t="s">
        <v>235</v>
      </c>
      <c r="U197" s="7" t="s">
        <v>481</v>
      </c>
      <c r="V197" s="8"/>
      <c r="W197" s="8"/>
      <c r="X197" s="6" t="b">
        <v>0</v>
      </c>
      <c r="Y197" s="7" t="s">
        <v>16</v>
      </c>
      <c r="Z197" s="7" t="s">
        <v>1944</v>
      </c>
      <c r="AA197" s="6" t="b">
        <v>0</v>
      </c>
      <c r="AB197" s="8"/>
      <c r="AC197" s="8"/>
      <c r="AD197" s="8"/>
      <c r="AE197" s="8"/>
      <c r="AF197" s="7" t="s">
        <v>235</v>
      </c>
      <c r="AG197" s="7" t="s">
        <v>16</v>
      </c>
      <c r="AH197" s="6">
        <v>4</v>
      </c>
    </row>
    <row r="198" spans="1:34" ht="15">
      <c r="A198" s="3" t="s">
        <v>483</v>
      </c>
      <c r="B198" s="4">
        <v>1</v>
      </c>
      <c r="C198" s="3" t="s">
        <v>16</v>
      </c>
      <c r="D198" s="3" t="s">
        <v>484</v>
      </c>
      <c r="E198" s="3" t="s">
        <v>436</v>
      </c>
      <c r="F198" s="5"/>
      <c r="H198" s="3" t="s">
        <v>2019</v>
      </c>
      <c r="I198" s="6">
        <v>4</v>
      </c>
      <c r="J198" t="b">
        <f t="shared" si="3"/>
        <v>1</v>
      </c>
      <c r="K198" s="7" t="s">
        <v>483</v>
      </c>
      <c r="L198" s="7" t="s">
        <v>484</v>
      </c>
      <c r="M198" s="7" t="s">
        <v>2098</v>
      </c>
      <c r="N198" s="7" t="s">
        <v>2019</v>
      </c>
      <c r="O198" s="6">
        <v>1</v>
      </c>
      <c r="P198" s="7" t="s">
        <v>1947</v>
      </c>
      <c r="Q198" s="7" t="s">
        <v>1947</v>
      </c>
      <c r="R198" s="8"/>
      <c r="S198" s="7" t="s">
        <v>1943</v>
      </c>
      <c r="T198" s="7" t="s">
        <v>436</v>
      </c>
      <c r="U198" s="7" t="s">
        <v>483</v>
      </c>
      <c r="V198" s="8"/>
      <c r="W198" s="8"/>
      <c r="X198" s="6" t="b">
        <v>0</v>
      </c>
      <c r="Y198" s="7" t="s">
        <v>16</v>
      </c>
      <c r="Z198" s="7" t="s">
        <v>1944</v>
      </c>
      <c r="AA198" s="6" t="b">
        <v>0</v>
      </c>
      <c r="AB198" s="6">
        <v>35316</v>
      </c>
      <c r="AC198" s="6">
        <v>2965</v>
      </c>
      <c r="AD198" s="6">
        <v>10100</v>
      </c>
      <c r="AE198" s="6">
        <v>48820</v>
      </c>
      <c r="AF198" s="7" t="s">
        <v>436</v>
      </c>
      <c r="AG198" s="7" t="s">
        <v>16</v>
      </c>
      <c r="AH198" s="6">
        <v>4</v>
      </c>
    </row>
    <row r="199" spans="1:34" ht="15">
      <c r="A199" s="3" t="s">
        <v>485</v>
      </c>
      <c r="B199" s="4">
        <v>1</v>
      </c>
      <c r="C199" s="3" t="s">
        <v>16</v>
      </c>
      <c r="D199" s="3" t="s">
        <v>486</v>
      </c>
      <c r="E199" s="3" t="s">
        <v>235</v>
      </c>
      <c r="F199" s="5"/>
      <c r="H199" s="3" t="s">
        <v>2019</v>
      </c>
      <c r="I199" s="6">
        <v>4</v>
      </c>
      <c r="J199" t="b">
        <f t="shared" si="3"/>
        <v>1</v>
      </c>
      <c r="K199" s="7" t="s">
        <v>485</v>
      </c>
      <c r="L199" s="7" t="s">
        <v>486</v>
      </c>
      <c r="M199" s="7" t="s">
        <v>2099</v>
      </c>
      <c r="N199" s="7" t="s">
        <v>2019</v>
      </c>
      <c r="O199" s="6">
        <v>1</v>
      </c>
      <c r="P199" s="7" t="s">
        <v>1947</v>
      </c>
      <c r="Q199" s="7" t="s">
        <v>1948</v>
      </c>
      <c r="R199" s="8"/>
      <c r="S199" s="7" t="s">
        <v>1943</v>
      </c>
      <c r="T199" s="7" t="s">
        <v>235</v>
      </c>
      <c r="U199" s="7" t="s">
        <v>485</v>
      </c>
      <c r="V199" s="8"/>
      <c r="W199" s="8"/>
      <c r="X199" s="6" t="b">
        <v>0</v>
      </c>
      <c r="Y199" s="7" t="s">
        <v>16</v>
      </c>
      <c r="Z199" s="7" t="s">
        <v>1944</v>
      </c>
      <c r="AA199" s="6" t="b">
        <v>0</v>
      </c>
      <c r="AB199" s="6">
        <v>16087</v>
      </c>
      <c r="AC199" s="6">
        <v>2659</v>
      </c>
      <c r="AD199" s="6">
        <v>4901</v>
      </c>
      <c r="AE199" s="6">
        <v>24056</v>
      </c>
      <c r="AF199" s="7" t="s">
        <v>235</v>
      </c>
      <c r="AG199" s="7" t="s">
        <v>16</v>
      </c>
      <c r="AH199" s="6">
        <v>4</v>
      </c>
    </row>
    <row r="200" spans="1:34" ht="15">
      <c r="A200" s="3" t="s">
        <v>487</v>
      </c>
      <c r="B200" s="4">
        <v>1</v>
      </c>
      <c r="C200" s="3" t="s">
        <v>16</v>
      </c>
      <c r="D200" s="3" t="s">
        <v>488</v>
      </c>
      <c r="E200" s="3" t="s">
        <v>235</v>
      </c>
      <c r="F200" s="5"/>
      <c r="H200" s="3" t="s">
        <v>2019</v>
      </c>
      <c r="I200" s="6">
        <v>4</v>
      </c>
      <c r="J200" t="b">
        <f t="shared" si="3"/>
        <v>1</v>
      </c>
      <c r="K200" s="7" t="s">
        <v>487</v>
      </c>
      <c r="L200" s="7" t="s">
        <v>488</v>
      </c>
      <c r="M200" s="7" t="s">
        <v>2100</v>
      </c>
      <c r="N200" s="7" t="s">
        <v>2019</v>
      </c>
      <c r="O200" s="6">
        <v>1</v>
      </c>
      <c r="P200" s="7" t="s">
        <v>1947</v>
      </c>
      <c r="Q200" s="7" t="s">
        <v>1949</v>
      </c>
      <c r="R200" s="8"/>
      <c r="S200" s="7" t="s">
        <v>1943</v>
      </c>
      <c r="T200" s="7" t="s">
        <v>235</v>
      </c>
      <c r="U200" s="7" t="s">
        <v>487</v>
      </c>
      <c r="V200" s="8"/>
      <c r="W200" s="8"/>
      <c r="X200" s="6" t="b">
        <v>0</v>
      </c>
      <c r="Y200" s="7" t="s">
        <v>16</v>
      </c>
      <c r="Z200" s="7" t="s">
        <v>1944</v>
      </c>
      <c r="AA200" s="6" t="b">
        <v>0</v>
      </c>
      <c r="AB200" s="6">
        <v>1140</v>
      </c>
      <c r="AC200" s="6">
        <v>98</v>
      </c>
      <c r="AD200" s="6">
        <v>350</v>
      </c>
      <c r="AE200" s="6">
        <v>1636</v>
      </c>
      <c r="AF200" s="7" t="s">
        <v>235</v>
      </c>
      <c r="AG200" s="7" t="s">
        <v>16</v>
      </c>
      <c r="AH200" s="6">
        <v>4</v>
      </c>
    </row>
    <row r="201" spans="1:34" ht="15">
      <c r="A201" s="3" t="s">
        <v>489</v>
      </c>
      <c r="B201" s="4">
        <v>2</v>
      </c>
      <c r="C201" s="3" t="s">
        <v>19</v>
      </c>
      <c r="D201" s="3" t="s">
        <v>490</v>
      </c>
      <c r="E201" s="3" t="s">
        <v>436</v>
      </c>
      <c r="F201" s="5"/>
      <c r="H201" s="3" t="s">
        <v>2019</v>
      </c>
      <c r="I201" s="6">
        <v>4</v>
      </c>
      <c r="J201" t="b">
        <f t="shared" si="3"/>
        <v>1</v>
      </c>
      <c r="K201" s="7" t="s">
        <v>489</v>
      </c>
      <c r="L201" s="7" t="s">
        <v>490</v>
      </c>
      <c r="M201" s="7" t="s">
        <v>2101</v>
      </c>
      <c r="N201" s="7" t="s">
        <v>2019</v>
      </c>
      <c r="O201" s="6">
        <v>2</v>
      </c>
      <c r="P201" s="7" t="s">
        <v>1948</v>
      </c>
      <c r="Q201" s="7" t="s">
        <v>2066</v>
      </c>
      <c r="R201" s="8"/>
      <c r="S201" s="7" t="s">
        <v>1943</v>
      </c>
      <c r="T201" s="7" t="s">
        <v>436</v>
      </c>
      <c r="U201" s="7" t="s">
        <v>489</v>
      </c>
      <c r="V201" s="8"/>
      <c r="W201" s="8"/>
      <c r="X201" s="6" t="b">
        <v>0</v>
      </c>
      <c r="Y201" s="7" t="s">
        <v>19</v>
      </c>
      <c r="Z201" s="7" t="s">
        <v>1944</v>
      </c>
      <c r="AA201" s="6" t="b">
        <v>0</v>
      </c>
      <c r="AB201" s="6">
        <v>2074</v>
      </c>
      <c r="AC201" s="6">
        <v>287</v>
      </c>
      <c r="AD201" s="6">
        <v>284</v>
      </c>
      <c r="AE201" s="6">
        <v>2691</v>
      </c>
      <c r="AF201" s="7" t="s">
        <v>436</v>
      </c>
      <c r="AG201" s="7" t="s">
        <v>19</v>
      </c>
      <c r="AH201" s="6">
        <v>4</v>
      </c>
    </row>
    <row r="202" spans="1:34" ht="15">
      <c r="A202" s="3" t="s">
        <v>491</v>
      </c>
      <c r="B202" s="4">
        <v>2</v>
      </c>
      <c r="C202" s="3" t="s">
        <v>19</v>
      </c>
      <c r="D202" s="3" t="s">
        <v>492</v>
      </c>
      <c r="E202" s="3" t="s">
        <v>433</v>
      </c>
      <c r="F202" s="5"/>
      <c r="H202" s="3" t="s">
        <v>2019</v>
      </c>
      <c r="I202" s="6">
        <v>4</v>
      </c>
      <c r="J202" t="b">
        <f t="shared" si="3"/>
        <v>1</v>
      </c>
      <c r="K202" s="7" t="s">
        <v>491</v>
      </c>
      <c r="L202" s="7" t="s">
        <v>492</v>
      </c>
      <c r="M202" s="7" t="s">
        <v>2102</v>
      </c>
      <c r="N202" s="7" t="s">
        <v>2019</v>
      </c>
      <c r="O202" s="6">
        <v>2</v>
      </c>
      <c r="P202" s="7" t="s">
        <v>1948</v>
      </c>
      <c r="Q202" s="7" t="s">
        <v>2045</v>
      </c>
      <c r="R202" s="8"/>
      <c r="S202" s="7" t="s">
        <v>1943</v>
      </c>
      <c r="T202" s="7" t="s">
        <v>433</v>
      </c>
      <c r="U202" s="7" t="s">
        <v>491</v>
      </c>
      <c r="V202" s="8"/>
      <c r="W202" s="8"/>
      <c r="X202" s="6" t="b">
        <v>0</v>
      </c>
      <c r="Y202" s="7" t="s">
        <v>19</v>
      </c>
      <c r="Z202" s="7" t="s">
        <v>1944</v>
      </c>
      <c r="AA202" s="6" t="b">
        <v>0</v>
      </c>
      <c r="AB202" s="6">
        <v>2377</v>
      </c>
      <c r="AC202" s="6">
        <v>520</v>
      </c>
      <c r="AD202" s="6">
        <v>342</v>
      </c>
      <c r="AE202" s="6">
        <v>3335</v>
      </c>
      <c r="AF202" s="7" t="s">
        <v>433</v>
      </c>
      <c r="AG202" s="7" t="s">
        <v>19</v>
      </c>
      <c r="AH202" s="6">
        <v>4</v>
      </c>
    </row>
    <row r="203" spans="1:34" ht="15">
      <c r="A203" s="3" t="s">
        <v>493</v>
      </c>
      <c r="B203" s="4">
        <v>2</v>
      </c>
      <c r="C203" s="3" t="s">
        <v>19</v>
      </c>
      <c r="D203" s="3" t="s">
        <v>494</v>
      </c>
      <c r="E203" s="3" t="s">
        <v>433</v>
      </c>
      <c r="F203" s="5"/>
      <c r="H203" s="3" t="s">
        <v>2019</v>
      </c>
      <c r="I203" s="6">
        <v>4</v>
      </c>
      <c r="J203" t="b">
        <f t="shared" si="3"/>
        <v>1</v>
      </c>
      <c r="K203" s="7" t="s">
        <v>493</v>
      </c>
      <c r="L203" s="7" t="s">
        <v>494</v>
      </c>
      <c r="M203" s="7" t="s">
        <v>2103</v>
      </c>
      <c r="N203" s="7" t="s">
        <v>2019</v>
      </c>
      <c r="O203" s="6">
        <v>2</v>
      </c>
      <c r="P203" s="7" t="s">
        <v>1948</v>
      </c>
      <c r="Q203" s="7" t="s">
        <v>2051</v>
      </c>
      <c r="R203" s="8"/>
      <c r="S203" s="7" t="s">
        <v>1943</v>
      </c>
      <c r="T203" s="7" t="s">
        <v>433</v>
      </c>
      <c r="U203" s="7" t="s">
        <v>493</v>
      </c>
      <c r="V203" s="8"/>
      <c r="W203" s="8"/>
      <c r="X203" s="6" t="b">
        <v>0</v>
      </c>
      <c r="Y203" s="7" t="s">
        <v>19</v>
      </c>
      <c r="Z203" s="7" t="s">
        <v>1944</v>
      </c>
      <c r="AA203" s="6" t="b">
        <v>0</v>
      </c>
      <c r="AB203" s="6">
        <v>39119</v>
      </c>
      <c r="AC203" s="6">
        <v>4865</v>
      </c>
      <c r="AD203" s="6">
        <v>5264</v>
      </c>
      <c r="AE203" s="6">
        <v>53750</v>
      </c>
      <c r="AF203" s="7" t="s">
        <v>433</v>
      </c>
      <c r="AG203" s="7" t="s">
        <v>19</v>
      </c>
      <c r="AH203" s="6">
        <v>4</v>
      </c>
    </row>
    <row r="204" spans="1:34" ht="15">
      <c r="A204" s="3" t="s">
        <v>495</v>
      </c>
      <c r="B204" s="4">
        <v>2</v>
      </c>
      <c r="C204" s="3" t="s">
        <v>19</v>
      </c>
      <c r="D204" s="3" t="s">
        <v>496</v>
      </c>
      <c r="E204" s="3" t="s">
        <v>436</v>
      </c>
      <c r="F204" s="5"/>
      <c r="H204" s="3" t="s">
        <v>2019</v>
      </c>
      <c r="I204" s="6">
        <v>4</v>
      </c>
      <c r="J204" t="b">
        <f t="shared" si="3"/>
        <v>1</v>
      </c>
      <c r="K204" s="7" t="s">
        <v>495</v>
      </c>
      <c r="L204" s="7" t="s">
        <v>496</v>
      </c>
      <c r="M204" s="7" t="s">
        <v>2104</v>
      </c>
      <c r="N204" s="7" t="s">
        <v>2019</v>
      </c>
      <c r="O204" s="6">
        <v>2</v>
      </c>
      <c r="P204" s="7" t="s">
        <v>1948</v>
      </c>
      <c r="Q204" s="7" t="s">
        <v>2053</v>
      </c>
      <c r="R204" s="8"/>
      <c r="S204" s="7" t="s">
        <v>1943</v>
      </c>
      <c r="T204" s="7" t="s">
        <v>436</v>
      </c>
      <c r="U204" s="7" t="s">
        <v>495</v>
      </c>
      <c r="V204" s="8"/>
      <c r="W204" s="8"/>
      <c r="X204" s="6" t="b">
        <v>0</v>
      </c>
      <c r="Y204" s="7" t="s">
        <v>19</v>
      </c>
      <c r="Z204" s="7" t="s">
        <v>1944</v>
      </c>
      <c r="AA204" s="6" t="b">
        <v>0</v>
      </c>
      <c r="AB204" s="8"/>
      <c r="AC204" s="8"/>
      <c r="AD204" s="8"/>
      <c r="AE204" s="8"/>
      <c r="AF204" s="7" t="s">
        <v>436</v>
      </c>
      <c r="AG204" s="7" t="s">
        <v>19</v>
      </c>
      <c r="AH204" s="6">
        <v>4</v>
      </c>
    </row>
    <row r="205" spans="1:34" ht="15">
      <c r="A205" s="3" t="s">
        <v>497</v>
      </c>
      <c r="B205" s="4">
        <v>2</v>
      </c>
      <c r="C205" s="3" t="s">
        <v>19</v>
      </c>
      <c r="D205" s="3" t="s">
        <v>498</v>
      </c>
      <c r="E205" s="3" t="s">
        <v>428</v>
      </c>
      <c r="F205" s="5"/>
      <c r="H205" s="3" t="s">
        <v>2019</v>
      </c>
      <c r="I205" s="6">
        <v>4</v>
      </c>
      <c r="J205" t="b">
        <f t="shared" si="3"/>
        <v>1</v>
      </c>
      <c r="K205" s="7" t="s">
        <v>497</v>
      </c>
      <c r="L205" s="7" t="s">
        <v>498</v>
      </c>
      <c r="M205" s="7" t="s">
        <v>2105</v>
      </c>
      <c r="N205" s="7" t="s">
        <v>2019</v>
      </c>
      <c r="O205" s="6">
        <v>2</v>
      </c>
      <c r="P205" s="7" t="s">
        <v>1948</v>
      </c>
      <c r="Q205" s="7" t="s">
        <v>2036</v>
      </c>
      <c r="R205" s="8"/>
      <c r="S205" s="7" t="s">
        <v>1943</v>
      </c>
      <c r="T205" s="7" t="s">
        <v>428</v>
      </c>
      <c r="U205" s="7" t="s">
        <v>497</v>
      </c>
      <c r="V205" s="8"/>
      <c r="W205" s="8"/>
      <c r="X205" s="6" t="b">
        <v>0</v>
      </c>
      <c r="Y205" s="7" t="s">
        <v>19</v>
      </c>
      <c r="Z205" s="7" t="s">
        <v>1944</v>
      </c>
      <c r="AA205" s="6" t="b">
        <v>0</v>
      </c>
      <c r="AB205" s="6">
        <v>6220</v>
      </c>
      <c r="AC205" s="6">
        <v>1037</v>
      </c>
      <c r="AD205" s="6">
        <v>739</v>
      </c>
      <c r="AE205" s="6">
        <v>8020</v>
      </c>
      <c r="AF205" s="7" t="s">
        <v>428</v>
      </c>
      <c r="AG205" s="7" t="s">
        <v>19</v>
      </c>
      <c r="AH205" s="6">
        <v>4</v>
      </c>
    </row>
    <row r="206" spans="1:34" ht="15">
      <c r="A206" s="3" t="s">
        <v>499</v>
      </c>
      <c r="B206" s="4">
        <v>2</v>
      </c>
      <c r="C206" s="3" t="s">
        <v>19</v>
      </c>
      <c r="D206" s="3" t="s">
        <v>500</v>
      </c>
      <c r="E206" s="3" t="s">
        <v>235</v>
      </c>
      <c r="F206" s="5"/>
      <c r="H206" s="3" t="s">
        <v>2019</v>
      </c>
      <c r="I206" s="6">
        <v>4</v>
      </c>
      <c r="J206" t="b">
        <f t="shared" si="3"/>
        <v>1</v>
      </c>
      <c r="K206" s="7" t="s">
        <v>499</v>
      </c>
      <c r="L206" s="7" t="s">
        <v>500</v>
      </c>
      <c r="M206" s="7" t="s">
        <v>2106</v>
      </c>
      <c r="N206" s="7" t="s">
        <v>2019</v>
      </c>
      <c r="O206" s="6">
        <v>2</v>
      </c>
      <c r="P206" s="7" t="s">
        <v>1948</v>
      </c>
      <c r="Q206" s="7" t="s">
        <v>2055</v>
      </c>
      <c r="R206" s="8"/>
      <c r="S206" s="7" t="s">
        <v>1943</v>
      </c>
      <c r="T206" s="7" t="s">
        <v>235</v>
      </c>
      <c r="U206" s="7" t="s">
        <v>499</v>
      </c>
      <c r="V206" s="8"/>
      <c r="W206" s="8"/>
      <c r="X206" s="6" t="b">
        <v>0</v>
      </c>
      <c r="Y206" s="7" t="s">
        <v>19</v>
      </c>
      <c r="Z206" s="7" t="s">
        <v>1944</v>
      </c>
      <c r="AA206" s="6" t="b">
        <v>0</v>
      </c>
      <c r="AB206" s="6">
        <v>2175</v>
      </c>
      <c r="AC206" s="6">
        <v>342</v>
      </c>
      <c r="AD206" s="6">
        <v>135</v>
      </c>
      <c r="AE206" s="6">
        <v>2652</v>
      </c>
      <c r="AF206" s="7" t="s">
        <v>235</v>
      </c>
      <c r="AG206" s="7" t="s">
        <v>19</v>
      </c>
      <c r="AH206" s="6">
        <v>4</v>
      </c>
    </row>
    <row r="207" spans="1:34" ht="15">
      <c r="A207" s="3" t="s">
        <v>501</v>
      </c>
      <c r="B207" s="4">
        <v>2</v>
      </c>
      <c r="C207" s="3" t="s">
        <v>22</v>
      </c>
      <c r="D207" s="3" t="s">
        <v>502</v>
      </c>
      <c r="E207" s="3" t="s">
        <v>433</v>
      </c>
      <c r="F207" s="5"/>
      <c r="H207" s="3" t="s">
        <v>2019</v>
      </c>
      <c r="I207" s="6">
        <v>4</v>
      </c>
      <c r="J207" t="b">
        <f t="shared" si="3"/>
        <v>1</v>
      </c>
      <c r="K207" s="7" t="s">
        <v>501</v>
      </c>
      <c r="L207" s="7" t="s">
        <v>502</v>
      </c>
      <c r="M207" s="7" t="s">
        <v>2107</v>
      </c>
      <c r="N207" s="7" t="s">
        <v>2019</v>
      </c>
      <c r="O207" s="6">
        <v>2</v>
      </c>
      <c r="P207" s="7" t="s">
        <v>1949</v>
      </c>
      <c r="Q207" s="7" t="s">
        <v>2066</v>
      </c>
      <c r="R207" s="8"/>
      <c r="S207" s="7" t="s">
        <v>1943</v>
      </c>
      <c r="T207" s="7" t="s">
        <v>433</v>
      </c>
      <c r="U207" s="7" t="s">
        <v>501</v>
      </c>
      <c r="V207" s="8"/>
      <c r="W207" s="8"/>
      <c r="X207" s="6" t="b">
        <v>0</v>
      </c>
      <c r="Y207" s="7" t="s">
        <v>22</v>
      </c>
      <c r="Z207" s="7" t="s">
        <v>1944</v>
      </c>
      <c r="AA207" s="6" t="b">
        <v>0</v>
      </c>
      <c r="AB207" s="6">
        <v>7224</v>
      </c>
      <c r="AC207" s="6">
        <v>947</v>
      </c>
      <c r="AD207" s="6">
        <v>2512</v>
      </c>
      <c r="AE207" s="6">
        <v>11287</v>
      </c>
      <c r="AF207" s="7" t="s">
        <v>433</v>
      </c>
      <c r="AG207" s="7" t="s">
        <v>22</v>
      </c>
      <c r="AH207" s="6">
        <v>4</v>
      </c>
    </row>
    <row r="208" spans="1:34" ht="15">
      <c r="A208" s="3" t="s">
        <v>503</v>
      </c>
      <c r="B208" s="4">
        <v>2</v>
      </c>
      <c r="C208" s="3" t="s">
        <v>22</v>
      </c>
      <c r="D208" s="3" t="s">
        <v>504</v>
      </c>
      <c r="E208" s="3" t="s">
        <v>428</v>
      </c>
      <c r="F208" s="5"/>
      <c r="H208" s="3" t="s">
        <v>2019</v>
      </c>
      <c r="I208" s="6">
        <v>4</v>
      </c>
      <c r="J208" t="b">
        <f t="shared" si="3"/>
        <v>1</v>
      </c>
      <c r="K208" s="7" t="s">
        <v>503</v>
      </c>
      <c r="L208" s="7" t="s">
        <v>504</v>
      </c>
      <c r="M208" s="7" t="s">
        <v>2108</v>
      </c>
      <c r="N208" s="7" t="s">
        <v>2019</v>
      </c>
      <c r="O208" s="6">
        <v>2</v>
      </c>
      <c r="P208" s="7" t="s">
        <v>1949</v>
      </c>
      <c r="Q208" s="7" t="s">
        <v>2109</v>
      </c>
      <c r="R208" s="8"/>
      <c r="S208" s="7" t="s">
        <v>1943</v>
      </c>
      <c r="T208" s="7" t="s">
        <v>428</v>
      </c>
      <c r="U208" s="7" t="s">
        <v>503</v>
      </c>
      <c r="V208" s="8"/>
      <c r="W208" s="8"/>
      <c r="X208" s="6" t="b">
        <v>0</v>
      </c>
      <c r="Y208" s="7" t="s">
        <v>22</v>
      </c>
      <c r="Z208" s="7" t="s">
        <v>1944</v>
      </c>
      <c r="AA208" s="6" t="b">
        <v>0</v>
      </c>
      <c r="AB208" s="6">
        <v>12057</v>
      </c>
      <c r="AC208" s="6">
        <v>1819</v>
      </c>
      <c r="AD208" s="6">
        <v>3287</v>
      </c>
      <c r="AE208" s="6">
        <v>21013</v>
      </c>
      <c r="AF208" s="7" t="s">
        <v>428</v>
      </c>
      <c r="AG208" s="7" t="s">
        <v>22</v>
      </c>
      <c r="AH208" s="6">
        <v>4</v>
      </c>
    </row>
    <row r="209" spans="1:34" ht="15">
      <c r="A209" s="3" t="s">
        <v>505</v>
      </c>
      <c r="B209" s="4">
        <v>2</v>
      </c>
      <c r="C209" s="3" t="s">
        <v>22</v>
      </c>
      <c r="D209" s="3" t="s">
        <v>506</v>
      </c>
      <c r="E209" s="3" t="s">
        <v>428</v>
      </c>
      <c r="F209" s="5"/>
      <c r="H209" s="3" t="s">
        <v>2019</v>
      </c>
      <c r="I209" s="6">
        <v>4</v>
      </c>
      <c r="J209" t="b">
        <f t="shared" si="3"/>
        <v>1</v>
      </c>
      <c r="K209" s="7" t="s">
        <v>505</v>
      </c>
      <c r="L209" s="7" t="s">
        <v>506</v>
      </c>
      <c r="M209" s="7" t="s">
        <v>2110</v>
      </c>
      <c r="N209" s="7" t="s">
        <v>2019</v>
      </c>
      <c r="O209" s="6">
        <v>2</v>
      </c>
      <c r="P209" s="7" t="s">
        <v>1949</v>
      </c>
      <c r="Q209" s="7" t="s">
        <v>2051</v>
      </c>
      <c r="R209" s="8"/>
      <c r="S209" s="7" t="s">
        <v>1943</v>
      </c>
      <c r="T209" s="7" t="s">
        <v>428</v>
      </c>
      <c r="U209" s="7" t="s">
        <v>505</v>
      </c>
      <c r="V209" s="8"/>
      <c r="W209" s="8"/>
      <c r="X209" s="6" t="b">
        <v>0</v>
      </c>
      <c r="Y209" s="7" t="s">
        <v>22</v>
      </c>
      <c r="Z209" s="7" t="s">
        <v>1944</v>
      </c>
      <c r="AA209" s="6" t="b">
        <v>0</v>
      </c>
      <c r="AB209" s="6">
        <v>10896</v>
      </c>
      <c r="AC209" s="6">
        <v>1816</v>
      </c>
      <c r="AD209" s="6">
        <v>1265</v>
      </c>
      <c r="AE209" s="6">
        <v>13977</v>
      </c>
      <c r="AF209" s="7" t="s">
        <v>428</v>
      </c>
      <c r="AG209" s="7" t="s">
        <v>22</v>
      </c>
      <c r="AH209" s="6">
        <v>4</v>
      </c>
    </row>
    <row r="210" spans="1:34" ht="15">
      <c r="A210" s="3" t="s">
        <v>507</v>
      </c>
      <c r="B210" s="4">
        <v>2</v>
      </c>
      <c r="C210" s="3" t="s">
        <v>22</v>
      </c>
      <c r="D210" s="3" t="s">
        <v>508</v>
      </c>
      <c r="E210" s="3" t="s">
        <v>433</v>
      </c>
      <c r="F210" s="5"/>
      <c r="H210" s="3" t="s">
        <v>2019</v>
      </c>
      <c r="I210" s="6">
        <v>4</v>
      </c>
      <c r="J210" t="b">
        <f t="shared" si="3"/>
        <v>1</v>
      </c>
      <c r="K210" s="7" t="s">
        <v>507</v>
      </c>
      <c r="L210" s="7" t="s">
        <v>508</v>
      </c>
      <c r="M210" s="7" t="s">
        <v>2111</v>
      </c>
      <c r="N210" s="7" t="s">
        <v>2019</v>
      </c>
      <c r="O210" s="6">
        <v>2</v>
      </c>
      <c r="P210" s="7" t="s">
        <v>1949</v>
      </c>
      <c r="Q210" s="7" t="s">
        <v>2053</v>
      </c>
      <c r="R210" s="8"/>
      <c r="S210" s="7" t="s">
        <v>1943</v>
      </c>
      <c r="T210" s="7" t="s">
        <v>433</v>
      </c>
      <c r="U210" s="7" t="s">
        <v>507</v>
      </c>
      <c r="V210" s="8"/>
      <c r="W210" s="8"/>
      <c r="X210" s="6" t="b">
        <v>0</v>
      </c>
      <c r="Y210" s="7" t="s">
        <v>22</v>
      </c>
      <c r="Z210" s="7" t="s">
        <v>1944</v>
      </c>
      <c r="AA210" s="6" t="b">
        <v>0</v>
      </c>
      <c r="AB210" s="6">
        <v>31202</v>
      </c>
      <c r="AC210" s="6">
        <v>5928</v>
      </c>
      <c r="AD210" s="6">
        <v>9346</v>
      </c>
      <c r="AE210" s="6">
        <v>46715</v>
      </c>
      <c r="AF210" s="7" t="s">
        <v>433</v>
      </c>
      <c r="AG210" s="7" t="s">
        <v>22</v>
      </c>
      <c r="AH210" s="6">
        <v>4</v>
      </c>
    </row>
    <row r="211" spans="1:34" ht="15">
      <c r="A211" s="3" t="s">
        <v>509</v>
      </c>
      <c r="B211" s="4">
        <v>2</v>
      </c>
      <c r="C211" s="3" t="s">
        <v>22</v>
      </c>
      <c r="D211" s="3" t="s">
        <v>510</v>
      </c>
      <c r="E211" s="3" t="s">
        <v>436</v>
      </c>
      <c r="F211" s="5"/>
      <c r="H211" s="3" t="s">
        <v>2019</v>
      </c>
      <c r="I211" s="6">
        <v>4</v>
      </c>
      <c r="J211" t="b">
        <f t="shared" si="3"/>
        <v>1</v>
      </c>
      <c r="K211" s="7" t="s">
        <v>509</v>
      </c>
      <c r="L211" s="7" t="s">
        <v>510</v>
      </c>
      <c r="M211" s="7" t="s">
        <v>2112</v>
      </c>
      <c r="N211" s="7" t="s">
        <v>2019</v>
      </c>
      <c r="O211" s="6">
        <v>2</v>
      </c>
      <c r="P211" s="7" t="s">
        <v>1949</v>
      </c>
      <c r="Q211" s="7" t="s">
        <v>2055</v>
      </c>
      <c r="R211" s="8"/>
      <c r="S211" s="7" t="s">
        <v>1943</v>
      </c>
      <c r="T211" s="7" t="s">
        <v>436</v>
      </c>
      <c r="U211" s="7" t="s">
        <v>509</v>
      </c>
      <c r="V211" s="8"/>
      <c r="W211" s="8"/>
      <c r="X211" s="6" t="b">
        <v>0</v>
      </c>
      <c r="Y211" s="7" t="s">
        <v>22</v>
      </c>
      <c r="Z211" s="7" t="s">
        <v>1944</v>
      </c>
      <c r="AA211" s="6" t="b">
        <v>0</v>
      </c>
      <c r="AB211" s="8"/>
      <c r="AC211" s="8"/>
      <c r="AD211" s="8"/>
      <c r="AE211" s="6">
        <v>27084</v>
      </c>
      <c r="AF211" s="7" t="s">
        <v>436</v>
      </c>
      <c r="AG211" s="7" t="s">
        <v>22</v>
      </c>
      <c r="AH211" s="6">
        <v>4</v>
      </c>
    </row>
    <row r="212" spans="1:34" ht="15">
      <c r="A212" s="3" t="s">
        <v>511</v>
      </c>
      <c r="B212" s="4">
        <v>2</v>
      </c>
      <c r="C212" s="3" t="s">
        <v>22</v>
      </c>
      <c r="D212" s="3" t="s">
        <v>512</v>
      </c>
      <c r="E212" s="3" t="s">
        <v>235</v>
      </c>
      <c r="F212" s="5"/>
      <c r="H212" s="3" t="s">
        <v>2019</v>
      </c>
      <c r="I212" s="6">
        <v>4</v>
      </c>
      <c r="J212" t="b">
        <f t="shared" si="3"/>
        <v>1</v>
      </c>
      <c r="K212" s="7" t="s">
        <v>511</v>
      </c>
      <c r="L212" s="7" t="s">
        <v>512</v>
      </c>
      <c r="M212" s="7" t="s">
        <v>2113</v>
      </c>
      <c r="N212" s="7" t="s">
        <v>2019</v>
      </c>
      <c r="O212" s="6">
        <v>2</v>
      </c>
      <c r="P212" s="7" t="s">
        <v>1949</v>
      </c>
      <c r="Q212" s="7" t="s">
        <v>2093</v>
      </c>
      <c r="R212" s="8"/>
      <c r="S212" s="7" t="s">
        <v>1943</v>
      </c>
      <c r="T212" s="7" t="s">
        <v>235</v>
      </c>
      <c r="U212" s="7" t="s">
        <v>511</v>
      </c>
      <c r="V212" s="8"/>
      <c r="W212" s="8"/>
      <c r="X212" s="6" t="b">
        <v>0</v>
      </c>
      <c r="Y212" s="7" t="s">
        <v>22</v>
      </c>
      <c r="Z212" s="7" t="s">
        <v>1944</v>
      </c>
      <c r="AA212" s="6" t="b">
        <v>0</v>
      </c>
      <c r="AB212" s="6">
        <v>14865</v>
      </c>
      <c r="AC212" s="6">
        <v>1004</v>
      </c>
      <c r="AD212" s="6">
        <v>4639</v>
      </c>
      <c r="AE212" s="6">
        <v>20645</v>
      </c>
      <c r="AF212" s="7" t="s">
        <v>235</v>
      </c>
      <c r="AG212" s="7" t="s">
        <v>22</v>
      </c>
      <c r="AH212" s="6">
        <v>4</v>
      </c>
    </row>
    <row r="213" spans="1:34" ht="15">
      <c r="A213" s="3" t="s">
        <v>513</v>
      </c>
      <c r="B213" s="4">
        <v>2</v>
      </c>
      <c r="C213" s="3" t="s">
        <v>22</v>
      </c>
      <c r="D213" s="3" t="s">
        <v>514</v>
      </c>
      <c r="E213" s="3" t="s">
        <v>235</v>
      </c>
      <c r="F213" s="5"/>
      <c r="H213" s="3" t="s">
        <v>2019</v>
      </c>
      <c r="I213" s="6">
        <v>4</v>
      </c>
      <c r="J213" t="b">
        <f t="shared" si="3"/>
        <v>1</v>
      </c>
      <c r="K213" s="7" t="s">
        <v>513</v>
      </c>
      <c r="L213" s="7" t="s">
        <v>514</v>
      </c>
      <c r="M213" s="7" t="s">
        <v>2114</v>
      </c>
      <c r="N213" s="7" t="s">
        <v>2019</v>
      </c>
      <c r="O213" s="6">
        <v>2</v>
      </c>
      <c r="P213" s="7" t="s">
        <v>1949</v>
      </c>
      <c r="Q213" s="7" t="s">
        <v>2039</v>
      </c>
      <c r="R213" s="8"/>
      <c r="S213" s="7" t="s">
        <v>1943</v>
      </c>
      <c r="T213" s="7" t="s">
        <v>235</v>
      </c>
      <c r="U213" s="7" t="s">
        <v>513</v>
      </c>
      <c r="V213" s="8"/>
      <c r="W213" s="8"/>
      <c r="X213" s="6" t="b">
        <v>0</v>
      </c>
      <c r="Y213" s="7" t="s">
        <v>22</v>
      </c>
      <c r="Z213" s="7" t="s">
        <v>1944</v>
      </c>
      <c r="AA213" s="6" t="b">
        <v>0</v>
      </c>
      <c r="AB213" s="6">
        <v>7250</v>
      </c>
      <c r="AC213" s="6">
        <v>538</v>
      </c>
      <c r="AD213" s="6">
        <v>237</v>
      </c>
      <c r="AE213" s="6">
        <v>8025</v>
      </c>
      <c r="AF213" s="7" t="s">
        <v>235</v>
      </c>
      <c r="AG213" s="7" t="s">
        <v>22</v>
      </c>
      <c r="AH213" s="6">
        <v>4</v>
      </c>
    </row>
    <row r="214" spans="1:34" ht="15">
      <c r="A214" s="3" t="s">
        <v>515</v>
      </c>
      <c r="B214" s="4">
        <v>2</v>
      </c>
      <c r="C214" s="3" t="s">
        <v>22</v>
      </c>
      <c r="D214" s="3" t="s">
        <v>516</v>
      </c>
      <c r="E214" s="3" t="s">
        <v>436</v>
      </c>
      <c r="F214" s="5"/>
      <c r="H214" s="3" t="s">
        <v>2019</v>
      </c>
      <c r="I214" s="6">
        <v>4</v>
      </c>
      <c r="J214" t="b">
        <f t="shared" si="3"/>
        <v>1</v>
      </c>
      <c r="K214" s="7" t="s">
        <v>515</v>
      </c>
      <c r="L214" s="7" t="s">
        <v>516</v>
      </c>
      <c r="M214" s="7" t="s">
        <v>2115</v>
      </c>
      <c r="N214" s="7" t="s">
        <v>2019</v>
      </c>
      <c r="O214" s="6">
        <v>2</v>
      </c>
      <c r="P214" s="7" t="s">
        <v>1949</v>
      </c>
      <c r="Q214" s="7" t="s">
        <v>2069</v>
      </c>
      <c r="R214" s="8"/>
      <c r="S214" s="7" t="s">
        <v>1943</v>
      </c>
      <c r="T214" s="7" t="s">
        <v>436</v>
      </c>
      <c r="U214" s="7" t="s">
        <v>515</v>
      </c>
      <c r="V214" s="8"/>
      <c r="W214" s="8"/>
      <c r="X214" s="6" t="b">
        <v>0</v>
      </c>
      <c r="Y214" s="7" t="s">
        <v>22</v>
      </c>
      <c r="Z214" s="7" t="s">
        <v>1944</v>
      </c>
      <c r="AA214" s="6" t="b">
        <v>0</v>
      </c>
      <c r="AB214" s="8"/>
      <c r="AC214" s="8"/>
      <c r="AD214" s="8"/>
      <c r="AE214" s="8"/>
      <c r="AF214" s="7" t="s">
        <v>436</v>
      </c>
      <c r="AG214" s="7" t="s">
        <v>22</v>
      </c>
      <c r="AH214" s="6">
        <v>4</v>
      </c>
    </row>
    <row r="215" spans="1:34" ht="15">
      <c r="A215" s="3" t="s">
        <v>517</v>
      </c>
      <c r="B215" s="4">
        <v>2</v>
      </c>
      <c r="C215" s="3" t="s">
        <v>22</v>
      </c>
      <c r="D215" s="3" t="s">
        <v>518</v>
      </c>
      <c r="E215" s="3" t="s">
        <v>436</v>
      </c>
      <c r="F215" s="5"/>
      <c r="H215" s="3" t="s">
        <v>2019</v>
      </c>
      <c r="I215" s="6">
        <v>4</v>
      </c>
      <c r="J215" t="b">
        <f t="shared" si="3"/>
        <v>1</v>
      </c>
      <c r="K215" s="7" t="s">
        <v>517</v>
      </c>
      <c r="L215" s="7" t="s">
        <v>518</v>
      </c>
      <c r="M215" s="7" t="s">
        <v>2116</v>
      </c>
      <c r="N215" s="7" t="s">
        <v>2019</v>
      </c>
      <c r="O215" s="6">
        <v>2</v>
      </c>
      <c r="P215" s="7" t="s">
        <v>1949</v>
      </c>
      <c r="Q215" s="7" t="s">
        <v>1941</v>
      </c>
      <c r="R215" s="8"/>
      <c r="S215" s="7" t="s">
        <v>1943</v>
      </c>
      <c r="T215" s="7" t="s">
        <v>436</v>
      </c>
      <c r="U215" s="7" t="s">
        <v>517</v>
      </c>
      <c r="V215" s="8"/>
      <c r="W215" s="8"/>
      <c r="X215" s="6" t="b">
        <v>0</v>
      </c>
      <c r="Y215" s="7" t="s">
        <v>22</v>
      </c>
      <c r="Z215" s="7" t="s">
        <v>1944</v>
      </c>
      <c r="AA215" s="6" t="b">
        <v>0</v>
      </c>
      <c r="AB215" s="6">
        <v>24967</v>
      </c>
      <c r="AC215" s="6">
        <v>1802</v>
      </c>
      <c r="AD215" s="6">
        <v>5172</v>
      </c>
      <c r="AE215" s="6">
        <v>34772</v>
      </c>
      <c r="AF215" s="7" t="s">
        <v>436</v>
      </c>
      <c r="AG215" s="7" t="s">
        <v>22</v>
      </c>
      <c r="AH215" s="6">
        <v>4</v>
      </c>
    </row>
    <row r="216" spans="1:34" ht="15">
      <c r="A216" s="3" t="s">
        <v>519</v>
      </c>
      <c r="B216" s="4">
        <v>2</v>
      </c>
      <c r="C216" s="3" t="s">
        <v>25</v>
      </c>
      <c r="D216" s="3" t="s">
        <v>520</v>
      </c>
      <c r="E216" s="3" t="s">
        <v>436</v>
      </c>
      <c r="F216" s="5"/>
      <c r="H216" s="3" t="s">
        <v>2019</v>
      </c>
      <c r="I216" s="6">
        <v>4</v>
      </c>
      <c r="J216" t="b">
        <f t="shared" si="3"/>
        <v>1</v>
      </c>
      <c r="K216" s="7" t="s">
        <v>519</v>
      </c>
      <c r="L216" s="7" t="s">
        <v>520</v>
      </c>
      <c r="M216" s="7" t="s">
        <v>2117</v>
      </c>
      <c r="N216" s="7" t="s">
        <v>2019</v>
      </c>
      <c r="O216" s="6">
        <v>2</v>
      </c>
      <c r="P216" s="7" t="s">
        <v>1950</v>
      </c>
      <c r="Q216" s="7" t="s">
        <v>2066</v>
      </c>
      <c r="R216" s="8"/>
      <c r="S216" s="7" t="s">
        <v>1943</v>
      </c>
      <c r="T216" s="7" t="s">
        <v>436</v>
      </c>
      <c r="U216" s="7" t="s">
        <v>519</v>
      </c>
      <c r="V216" s="8"/>
      <c r="W216" s="8"/>
      <c r="X216" s="6" t="b">
        <v>0</v>
      </c>
      <c r="Y216" s="7" t="s">
        <v>25</v>
      </c>
      <c r="Z216" s="7" t="s">
        <v>1944</v>
      </c>
      <c r="AA216" s="6" t="b">
        <v>0</v>
      </c>
      <c r="AB216" s="6">
        <v>3499</v>
      </c>
      <c r="AC216" s="6">
        <v>330</v>
      </c>
      <c r="AD216" s="6">
        <v>372</v>
      </c>
      <c r="AE216" s="6">
        <v>4820</v>
      </c>
      <c r="AF216" s="7" t="s">
        <v>436</v>
      </c>
      <c r="AG216" s="7" t="s">
        <v>25</v>
      </c>
      <c r="AH216" s="6">
        <v>4</v>
      </c>
    </row>
    <row r="217" spans="1:34" ht="15">
      <c r="A217" s="3" t="s">
        <v>521</v>
      </c>
      <c r="B217" s="4">
        <v>2</v>
      </c>
      <c r="C217" s="3" t="s">
        <v>25</v>
      </c>
      <c r="D217" s="3" t="s">
        <v>522</v>
      </c>
      <c r="E217" s="3" t="s">
        <v>436</v>
      </c>
      <c r="F217" s="5"/>
      <c r="H217" s="3" t="s">
        <v>2019</v>
      </c>
      <c r="I217" s="6">
        <v>4</v>
      </c>
      <c r="J217" t="b">
        <f t="shared" si="3"/>
        <v>1</v>
      </c>
      <c r="K217" s="7" t="s">
        <v>521</v>
      </c>
      <c r="L217" s="7" t="s">
        <v>522</v>
      </c>
      <c r="M217" s="7" t="s">
        <v>2118</v>
      </c>
      <c r="N217" s="7" t="s">
        <v>2019</v>
      </c>
      <c r="O217" s="6">
        <v>2</v>
      </c>
      <c r="P217" s="7" t="s">
        <v>1950</v>
      </c>
      <c r="Q217" s="7" t="s">
        <v>2045</v>
      </c>
      <c r="R217" s="8"/>
      <c r="S217" s="7" t="s">
        <v>1943</v>
      </c>
      <c r="T217" s="7" t="s">
        <v>436</v>
      </c>
      <c r="U217" s="7" t="s">
        <v>521</v>
      </c>
      <c r="V217" s="8"/>
      <c r="W217" s="8"/>
      <c r="X217" s="6" t="b">
        <v>0</v>
      </c>
      <c r="Y217" s="7" t="s">
        <v>25</v>
      </c>
      <c r="Z217" s="7" t="s">
        <v>1944</v>
      </c>
      <c r="AA217" s="6" t="b">
        <v>0</v>
      </c>
      <c r="AB217" s="8"/>
      <c r="AC217" s="8"/>
      <c r="AD217" s="8"/>
      <c r="AE217" s="8"/>
      <c r="AF217" s="7" t="s">
        <v>436</v>
      </c>
      <c r="AG217" s="7" t="s">
        <v>25</v>
      </c>
      <c r="AH217" s="6">
        <v>4</v>
      </c>
    </row>
    <row r="218" spans="1:34" ht="15">
      <c r="A218" s="3" t="s">
        <v>523</v>
      </c>
      <c r="B218" s="4">
        <v>2</v>
      </c>
      <c r="C218" s="3" t="s">
        <v>25</v>
      </c>
      <c r="D218" s="3" t="s">
        <v>524</v>
      </c>
      <c r="E218" s="3" t="s">
        <v>235</v>
      </c>
      <c r="F218" s="5"/>
      <c r="H218" s="3" t="s">
        <v>2019</v>
      </c>
      <c r="I218" s="6">
        <v>4</v>
      </c>
      <c r="J218" t="b">
        <f t="shared" si="3"/>
        <v>1</v>
      </c>
      <c r="K218" s="7" t="s">
        <v>523</v>
      </c>
      <c r="L218" s="7" t="s">
        <v>524</v>
      </c>
      <c r="M218" s="7" t="s">
        <v>2119</v>
      </c>
      <c r="N218" s="7" t="s">
        <v>2019</v>
      </c>
      <c r="O218" s="6">
        <v>2</v>
      </c>
      <c r="P218" s="7" t="s">
        <v>1950</v>
      </c>
      <c r="Q218" s="7" t="s">
        <v>2051</v>
      </c>
      <c r="R218" s="8"/>
      <c r="S218" s="7" t="s">
        <v>1943</v>
      </c>
      <c r="T218" s="7" t="s">
        <v>235</v>
      </c>
      <c r="U218" s="7" t="s">
        <v>523</v>
      </c>
      <c r="V218" s="8"/>
      <c r="W218" s="8"/>
      <c r="X218" s="6" t="b">
        <v>0</v>
      </c>
      <c r="Y218" s="7" t="s">
        <v>25</v>
      </c>
      <c r="Z218" s="7" t="s">
        <v>1944</v>
      </c>
      <c r="AA218" s="6" t="b">
        <v>0</v>
      </c>
      <c r="AB218" s="8"/>
      <c r="AC218" s="8"/>
      <c r="AD218" s="8"/>
      <c r="AE218" s="8"/>
      <c r="AF218" s="7" t="s">
        <v>235</v>
      </c>
      <c r="AG218" s="7" t="s">
        <v>25</v>
      </c>
      <c r="AH218" s="6">
        <v>4</v>
      </c>
    </row>
    <row r="219" spans="1:34" ht="15">
      <c r="A219" s="3" t="s">
        <v>525</v>
      </c>
      <c r="B219" s="4">
        <v>2</v>
      </c>
      <c r="C219" s="3" t="s">
        <v>25</v>
      </c>
      <c r="D219" s="3" t="s">
        <v>526</v>
      </c>
      <c r="E219" s="3" t="s">
        <v>436</v>
      </c>
      <c r="F219" s="5"/>
      <c r="H219" s="3" t="s">
        <v>2019</v>
      </c>
      <c r="I219" s="6">
        <v>4</v>
      </c>
      <c r="J219" t="b">
        <f t="shared" si="3"/>
        <v>1</v>
      </c>
      <c r="K219" s="7" t="s">
        <v>525</v>
      </c>
      <c r="L219" s="7" t="s">
        <v>526</v>
      </c>
      <c r="M219" s="7" t="s">
        <v>2120</v>
      </c>
      <c r="N219" s="7" t="s">
        <v>2019</v>
      </c>
      <c r="O219" s="6">
        <v>2</v>
      </c>
      <c r="P219" s="7" t="s">
        <v>1950</v>
      </c>
      <c r="Q219" s="7" t="s">
        <v>2053</v>
      </c>
      <c r="R219" s="8"/>
      <c r="S219" s="7" t="s">
        <v>1943</v>
      </c>
      <c r="T219" s="7" t="s">
        <v>436</v>
      </c>
      <c r="U219" s="7" t="s">
        <v>525</v>
      </c>
      <c r="V219" s="8"/>
      <c r="W219" s="8"/>
      <c r="X219" s="6" t="b">
        <v>0</v>
      </c>
      <c r="Y219" s="7" t="s">
        <v>25</v>
      </c>
      <c r="Z219" s="7" t="s">
        <v>1944</v>
      </c>
      <c r="AA219" s="6" t="b">
        <v>0</v>
      </c>
      <c r="AB219" s="8"/>
      <c r="AC219" s="8"/>
      <c r="AD219" s="8"/>
      <c r="AE219" s="8"/>
      <c r="AF219" s="7" t="s">
        <v>436</v>
      </c>
      <c r="AG219" s="7" t="s">
        <v>25</v>
      </c>
      <c r="AH219" s="6">
        <v>4</v>
      </c>
    </row>
    <row r="220" spans="1:34" ht="15">
      <c r="A220" s="3" t="s">
        <v>527</v>
      </c>
      <c r="B220" s="4">
        <v>2</v>
      </c>
      <c r="C220" s="3" t="s">
        <v>28</v>
      </c>
      <c r="D220" s="3" t="s">
        <v>528</v>
      </c>
      <c r="E220" s="3" t="s">
        <v>436</v>
      </c>
      <c r="F220" s="5"/>
      <c r="H220" s="3" t="s">
        <v>2019</v>
      </c>
      <c r="I220" s="6">
        <v>3</v>
      </c>
      <c r="J220" t="b">
        <f t="shared" si="3"/>
        <v>1</v>
      </c>
      <c r="K220" s="7" t="s">
        <v>527</v>
      </c>
      <c r="L220" s="7" t="s">
        <v>528</v>
      </c>
      <c r="M220" s="7" t="s">
        <v>2121</v>
      </c>
      <c r="N220" s="7" t="s">
        <v>2019</v>
      </c>
      <c r="O220" s="6">
        <v>2</v>
      </c>
      <c r="P220" s="7" t="s">
        <v>1951</v>
      </c>
      <c r="Q220" s="7" t="s">
        <v>2066</v>
      </c>
      <c r="R220" s="8"/>
      <c r="S220" s="7" t="s">
        <v>1943</v>
      </c>
      <c r="T220" s="7" t="s">
        <v>436</v>
      </c>
      <c r="U220" s="7" t="s">
        <v>527</v>
      </c>
      <c r="V220" s="8"/>
      <c r="W220" s="8"/>
      <c r="X220" s="6" t="b">
        <v>0</v>
      </c>
      <c r="Y220" s="7" t="s">
        <v>28</v>
      </c>
      <c r="Z220" s="7" t="s">
        <v>1944</v>
      </c>
      <c r="AA220" s="6" t="b">
        <v>0</v>
      </c>
      <c r="AB220" s="6">
        <v>4487</v>
      </c>
      <c r="AC220" s="6">
        <v>527</v>
      </c>
      <c r="AD220" s="6">
        <v>839</v>
      </c>
      <c r="AE220" s="6">
        <v>5990</v>
      </c>
      <c r="AF220" s="7" t="s">
        <v>436</v>
      </c>
      <c r="AG220" s="7" t="s">
        <v>28</v>
      </c>
      <c r="AH220" s="6">
        <v>3</v>
      </c>
    </row>
    <row r="221" spans="1:34" ht="15">
      <c r="A221" s="3" t="s">
        <v>529</v>
      </c>
      <c r="B221" s="4">
        <v>2</v>
      </c>
      <c r="C221" s="3" t="s">
        <v>28</v>
      </c>
      <c r="D221" s="3" t="s">
        <v>530</v>
      </c>
      <c r="E221" s="3" t="s">
        <v>436</v>
      </c>
      <c r="F221" s="5"/>
      <c r="H221" s="3" t="s">
        <v>2019</v>
      </c>
      <c r="I221" s="6">
        <v>3</v>
      </c>
      <c r="J221" t="b">
        <f t="shared" si="3"/>
        <v>1</v>
      </c>
      <c r="K221" s="7" t="s">
        <v>529</v>
      </c>
      <c r="L221" s="7" t="s">
        <v>530</v>
      </c>
      <c r="M221" s="7" t="s">
        <v>2122</v>
      </c>
      <c r="N221" s="7" t="s">
        <v>2019</v>
      </c>
      <c r="O221" s="6">
        <v>2</v>
      </c>
      <c r="P221" s="7" t="s">
        <v>1951</v>
      </c>
      <c r="Q221" s="7" t="s">
        <v>2045</v>
      </c>
      <c r="R221" s="8"/>
      <c r="S221" s="7" t="s">
        <v>1943</v>
      </c>
      <c r="T221" s="7" t="s">
        <v>436</v>
      </c>
      <c r="U221" s="7" t="s">
        <v>529</v>
      </c>
      <c r="V221" s="8"/>
      <c r="W221" s="8"/>
      <c r="X221" s="6" t="b">
        <v>0</v>
      </c>
      <c r="Y221" s="7" t="s">
        <v>28</v>
      </c>
      <c r="Z221" s="7" t="s">
        <v>1944</v>
      </c>
      <c r="AA221" s="6" t="b">
        <v>0</v>
      </c>
      <c r="AB221" s="6">
        <v>39350</v>
      </c>
      <c r="AC221" s="6">
        <v>2955</v>
      </c>
      <c r="AD221" s="6">
        <v>5815</v>
      </c>
      <c r="AE221" s="6">
        <v>48329</v>
      </c>
      <c r="AF221" s="7" t="s">
        <v>436</v>
      </c>
      <c r="AG221" s="7" t="s">
        <v>28</v>
      </c>
      <c r="AH221" s="6">
        <v>3</v>
      </c>
    </row>
    <row r="222" spans="1:34" ht="15">
      <c r="A222" s="3" t="s">
        <v>531</v>
      </c>
      <c r="B222" s="4">
        <v>2</v>
      </c>
      <c r="C222" s="3" t="s">
        <v>28</v>
      </c>
      <c r="D222" s="3" t="s">
        <v>532</v>
      </c>
      <c r="E222" s="3" t="s">
        <v>436</v>
      </c>
      <c r="F222" s="5"/>
      <c r="H222" s="3" t="s">
        <v>2019</v>
      </c>
      <c r="I222" s="6">
        <v>3</v>
      </c>
      <c r="J222" t="b">
        <f t="shared" si="3"/>
        <v>1</v>
      </c>
      <c r="K222" s="7" t="s">
        <v>531</v>
      </c>
      <c r="L222" s="7" t="s">
        <v>532</v>
      </c>
      <c r="M222" s="7" t="s">
        <v>2123</v>
      </c>
      <c r="N222" s="7" t="s">
        <v>2019</v>
      </c>
      <c r="O222" s="6">
        <v>2</v>
      </c>
      <c r="P222" s="7" t="s">
        <v>1951</v>
      </c>
      <c r="Q222" s="7" t="s">
        <v>2051</v>
      </c>
      <c r="R222" s="8"/>
      <c r="S222" s="7" t="s">
        <v>1943</v>
      </c>
      <c r="T222" s="7" t="s">
        <v>436</v>
      </c>
      <c r="U222" s="7" t="s">
        <v>531</v>
      </c>
      <c r="V222" s="8"/>
      <c r="W222" s="8"/>
      <c r="X222" s="6" t="b">
        <v>0</v>
      </c>
      <c r="Y222" s="7" t="s">
        <v>28</v>
      </c>
      <c r="Z222" s="7" t="s">
        <v>1944</v>
      </c>
      <c r="AA222" s="6" t="b">
        <v>0</v>
      </c>
      <c r="AB222" s="6">
        <v>2187</v>
      </c>
      <c r="AC222" s="6">
        <v>256</v>
      </c>
      <c r="AD222" s="6">
        <v>556</v>
      </c>
      <c r="AE222" s="6">
        <v>3203</v>
      </c>
      <c r="AF222" s="7" t="s">
        <v>436</v>
      </c>
      <c r="AG222" s="7" t="s">
        <v>28</v>
      </c>
      <c r="AH222" s="6">
        <v>3</v>
      </c>
    </row>
    <row r="223" spans="1:34" ht="15">
      <c r="A223" s="3" t="s">
        <v>533</v>
      </c>
      <c r="B223" s="4">
        <v>2</v>
      </c>
      <c r="C223" s="3" t="s">
        <v>28</v>
      </c>
      <c r="D223" s="3" t="s">
        <v>534</v>
      </c>
      <c r="E223" s="3" t="s">
        <v>436</v>
      </c>
      <c r="F223" s="5"/>
      <c r="H223" s="3" t="s">
        <v>2019</v>
      </c>
      <c r="I223" s="6">
        <v>3</v>
      </c>
      <c r="J223" t="b">
        <f t="shared" si="3"/>
        <v>1</v>
      </c>
      <c r="K223" s="7" t="s">
        <v>533</v>
      </c>
      <c r="L223" s="7" t="s">
        <v>534</v>
      </c>
      <c r="M223" s="7" t="s">
        <v>2124</v>
      </c>
      <c r="N223" s="7" t="s">
        <v>2019</v>
      </c>
      <c r="O223" s="6">
        <v>2</v>
      </c>
      <c r="P223" s="7" t="s">
        <v>1951</v>
      </c>
      <c r="Q223" s="7" t="s">
        <v>2053</v>
      </c>
      <c r="R223" s="8"/>
      <c r="S223" s="7" t="s">
        <v>1943</v>
      </c>
      <c r="T223" s="7" t="s">
        <v>436</v>
      </c>
      <c r="U223" s="7" t="s">
        <v>533</v>
      </c>
      <c r="V223" s="8"/>
      <c r="W223" s="8"/>
      <c r="X223" s="6" t="b">
        <v>0</v>
      </c>
      <c r="Y223" s="7" t="s">
        <v>28</v>
      </c>
      <c r="Z223" s="7" t="s">
        <v>1944</v>
      </c>
      <c r="AA223" s="6" t="b">
        <v>0</v>
      </c>
      <c r="AB223" s="6">
        <v>6999</v>
      </c>
      <c r="AC223" s="6">
        <v>1119</v>
      </c>
      <c r="AD223" s="6">
        <v>1307</v>
      </c>
      <c r="AE223" s="6">
        <v>9833</v>
      </c>
      <c r="AF223" s="7" t="s">
        <v>436</v>
      </c>
      <c r="AG223" s="7" t="s">
        <v>28</v>
      </c>
      <c r="AH223" s="6">
        <v>3</v>
      </c>
    </row>
    <row r="224" spans="1:34" ht="15">
      <c r="A224" s="3" t="s">
        <v>535</v>
      </c>
      <c r="B224" s="4">
        <v>2</v>
      </c>
      <c r="C224" s="3" t="s">
        <v>28</v>
      </c>
      <c r="D224" s="3" t="s">
        <v>536</v>
      </c>
      <c r="E224" s="3" t="s">
        <v>436</v>
      </c>
      <c r="F224" s="5"/>
      <c r="H224" s="3" t="s">
        <v>2019</v>
      </c>
      <c r="I224" s="6">
        <v>3</v>
      </c>
      <c r="J224" t="b">
        <f t="shared" si="3"/>
        <v>1</v>
      </c>
      <c r="K224" s="7" t="s">
        <v>535</v>
      </c>
      <c r="L224" s="7" t="s">
        <v>536</v>
      </c>
      <c r="M224" s="7" t="s">
        <v>2125</v>
      </c>
      <c r="N224" s="7" t="s">
        <v>2019</v>
      </c>
      <c r="O224" s="6">
        <v>2</v>
      </c>
      <c r="P224" s="7" t="s">
        <v>1951</v>
      </c>
      <c r="Q224" s="7" t="s">
        <v>2036</v>
      </c>
      <c r="R224" s="8"/>
      <c r="S224" s="7" t="s">
        <v>1943</v>
      </c>
      <c r="T224" s="7" t="s">
        <v>436</v>
      </c>
      <c r="U224" s="7" t="s">
        <v>535</v>
      </c>
      <c r="V224" s="8"/>
      <c r="W224" s="8"/>
      <c r="X224" s="6" t="b">
        <v>0</v>
      </c>
      <c r="Y224" s="7" t="s">
        <v>28</v>
      </c>
      <c r="Z224" s="7" t="s">
        <v>1944</v>
      </c>
      <c r="AA224" s="6" t="b">
        <v>0</v>
      </c>
      <c r="AB224" s="6">
        <v>7663</v>
      </c>
      <c r="AC224" s="6">
        <v>927</v>
      </c>
      <c r="AD224" s="6">
        <v>1355</v>
      </c>
      <c r="AE224" s="6">
        <v>9962</v>
      </c>
      <c r="AF224" s="7" t="s">
        <v>436</v>
      </c>
      <c r="AG224" s="7" t="s">
        <v>28</v>
      </c>
      <c r="AH224" s="6">
        <v>3</v>
      </c>
    </row>
    <row r="225" spans="1:34" ht="15">
      <c r="A225" s="3" t="s">
        <v>537</v>
      </c>
      <c r="B225" s="4">
        <v>1</v>
      </c>
      <c r="C225" s="3" t="s">
        <v>31</v>
      </c>
      <c r="D225" s="3" t="s">
        <v>538</v>
      </c>
      <c r="E225" s="3" t="s">
        <v>433</v>
      </c>
      <c r="F225" s="5"/>
      <c r="H225" s="3" t="s">
        <v>2019</v>
      </c>
      <c r="I225" s="6">
        <v>4</v>
      </c>
      <c r="J225" t="b">
        <f t="shared" si="3"/>
        <v>1</v>
      </c>
      <c r="K225" s="7" t="s">
        <v>537</v>
      </c>
      <c r="L225" s="7" t="s">
        <v>538</v>
      </c>
      <c r="M225" s="7" t="s">
        <v>2126</v>
      </c>
      <c r="N225" s="7" t="s">
        <v>2019</v>
      </c>
      <c r="O225" s="6">
        <v>1</v>
      </c>
      <c r="P225" s="7" t="s">
        <v>1952</v>
      </c>
      <c r="Q225" s="7" t="s">
        <v>2066</v>
      </c>
      <c r="R225" s="8"/>
      <c r="S225" s="7" t="s">
        <v>1943</v>
      </c>
      <c r="T225" s="7" t="s">
        <v>433</v>
      </c>
      <c r="U225" s="7" t="s">
        <v>537</v>
      </c>
      <c r="V225" s="8"/>
      <c r="W225" s="8"/>
      <c r="X225" s="6" t="b">
        <v>0</v>
      </c>
      <c r="Y225" s="7" t="s">
        <v>31</v>
      </c>
      <c r="Z225" s="7" t="s">
        <v>1944</v>
      </c>
      <c r="AA225" s="6" t="b">
        <v>0</v>
      </c>
      <c r="AB225" s="6">
        <v>9741</v>
      </c>
      <c r="AC225" s="6">
        <v>1709</v>
      </c>
      <c r="AD225" s="6">
        <v>3836</v>
      </c>
      <c r="AE225" s="6">
        <v>15784</v>
      </c>
      <c r="AF225" s="7" t="s">
        <v>433</v>
      </c>
      <c r="AG225" s="7" t="s">
        <v>31</v>
      </c>
      <c r="AH225" s="6">
        <v>4</v>
      </c>
    </row>
    <row r="226" spans="1:34" ht="15">
      <c r="A226" s="3" t="s">
        <v>539</v>
      </c>
      <c r="B226" s="4">
        <v>1</v>
      </c>
      <c r="C226" s="3" t="s">
        <v>31</v>
      </c>
      <c r="D226" s="3" t="s">
        <v>540</v>
      </c>
      <c r="E226" s="3" t="s">
        <v>428</v>
      </c>
      <c r="F226" s="5"/>
      <c r="H226" s="3" t="s">
        <v>2019</v>
      </c>
      <c r="I226" s="6">
        <v>4</v>
      </c>
      <c r="J226" t="b">
        <f t="shared" si="3"/>
        <v>1</v>
      </c>
      <c r="K226" s="7" t="s">
        <v>539</v>
      </c>
      <c r="L226" s="7" t="s">
        <v>540</v>
      </c>
      <c r="M226" s="7" t="s">
        <v>2127</v>
      </c>
      <c r="N226" s="7" t="s">
        <v>2019</v>
      </c>
      <c r="O226" s="6">
        <v>1</v>
      </c>
      <c r="P226" s="7" t="s">
        <v>1952</v>
      </c>
      <c r="Q226" s="7" t="s">
        <v>2045</v>
      </c>
      <c r="R226" s="8"/>
      <c r="S226" s="7" t="s">
        <v>1943</v>
      </c>
      <c r="T226" s="7" t="s">
        <v>428</v>
      </c>
      <c r="U226" s="7" t="s">
        <v>539</v>
      </c>
      <c r="V226" s="8"/>
      <c r="W226" s="8"/>
      <c r="X226" s="6" t="b">
        <v>0</v>
      </c>
      <c r="Y226" s="7" t="s">
        <v>31</v>
      </c>
      <c r="Z226" s="7" t="s">
        <v>1944</v>
      </c>
      <c r="AA226" s="6" t="b">
        <v>0</v>
      </c>
      <c r="AB226" s="6">
        <v>31044</v>
      </c>
      <c r="AC226" s="6">
        <v>2855</v>
      </c>
      <c r="AD226" s="6">
        <v>11873</v>
      </c>
      <c r="AE226" s="6">
        <v>48700</v>
      </c>
      <c r="AF226" s="7" t="s">
        <v>428</v>
      </c>
      <c r="AG226" s="7" t="s">
        <v>31</v>
      </c>
      <c r="AH226" s="6">
        <v>4</v>
      </c>
    </row>
    <row r="227" spans="1:34" ht="15">
      <c r="A227" s="3" t="s">
        <v>541</v>
      </c>
      <c r="B227" s="4">
        <v>1</v>
      </c>
      <c r="C227" s="3" t="s">
        <v>31</v>
      </c>
      <c r="D227" s="3" t="s">
        <v>542</v>
      </c>
      <c r="E227" s="3" t="s">
        <v>436</v>
      </c>
      <c r="F227" s="5"/>
      <c r="H227" s="3" t="s">
        <v>2019</v>
      </c>
      <c r="I227" s="6">
        <v>4</v>
      </c>
      <c r="J227" t="b">
        <f t="shared" si="3"/>
        <v>1</v>
      </c>
      <c r="K227" s="7" t="s">
        <v>541</v>
      </c>
      <c r="L227" s="7" t="s">
        <v>542</v>
      </c>
      <c r="M227" s="7" t="s">
        <v>2128</v>
      </c>
      <c r="N227" s="7" t="s">
        <v>2019</v>
      </c>
      <c r="O227" s="6">
        <v>1</v>
      </c>
      <c r="P227" s="7" t="s">
        <v>1952</v>
      </c>
      <c r="Q227" s="7" t="s">
        <v>2051</v>
      </c>
      <c r="R227" s="8"/>
      <c r="S227" s="7" t="s">
        <v>1943</v>
      </c>
      <c r="T227" s="7" t="s">
        <v>436</v>
      </c>
      <c r="U227" s="7" t="s">
        <v>541</v>
      </c>
      <c r="V227" s="8"/>
      <c r="W227" s="8"/>
      <c r="X227" s="6" t="b">
        <v>0</v>
      </c>
      <c r="Y227" s="7" t="s">
        <v>31</v>
      </c>
      <c r="Z227" s="7" t="s">
        <v>1944</v>
      </c>
      <c r="AA227" s="6" t="b">
        <v>0</v>
      </c>
      <c r="AB227" s="6">
        <v>25243</v>
      </c>
      <c r="AC227" s="6">
        <v>1696</v>
      </c>
      <c r="AD227" s="6">
        <v>9281</v>
      </c>
      <c r="AE227" s="6">
        <v>38823</v>
      </c>
      <c r="AF227" s="7" t="s">
        <v>436</v>
      </c>
      <c r="AG227" s="7" t="s">
        <v>31</v>
      </c>
      <c r="AH227" s="6">
        <v>4</v>
      </c>
    </row>
    <row r="228" spans="1:34" ht="15">
      <c r="A228" s="3" t="s">
        <v>543</v>
      </c>
      <c r="B228" s="4">
        <v>1</v>
      </c>
      <c r="C228" s="3" t="s">
        <v>31</v>
      </c>
      <c r="D228" s="3" t="s">
        <v>544</v>
      </c>
      <c r="E228" s="3" t="s">
        <v>235</v>
      </c>
      <c r="F228" s="5"/>
      <c r="H228" s="3" t="s">
        <v>2019</v>
      </c>
      <c r="I228" s="6">
        <v>4</v>
      </c>
      <c r="J228" t="b">
        <f t="shared" si="3"/>
        <v>1</v>
      </c>
      <c r="K228" s="7" t="s">
        <v>543</v>
      </c>
      <c r="L228" s="7" t="s">
        <v>544</v>
      </c>
      <c r="M228" s="7" t="s">
        <v>2129</v>
      </c>
      <c r="N228" s="7" t="s">
        <v>2019</v>
      </c>
      <c r="O228" s="6">
        <v>1</v>
      </c>
      <c r="P228" s="7" t="s">
        <v>1952</v>
      </c>
      <c r="Q228" s="7" t="s">
        <v>2053</v>
      </c>
      <c r="R228" s="8"/>
      <c r="S228" s="7" t="s">
        <v>1943</v>
      </c>
      <c r="T228" s="7" t="s">
        <v>235</v>
      </c>
      <c r="U228" s="7" t="s">
        <v>543</v>
      </c>
      <c r="V228" s="8"/>
      <c r="W228" s="8"/>
      <c r="X228" s="6" t="b">
        <v>0</v>
      </c>
      <c r="Y228" s="7" t="s">
        <v>31</v>
      </c>
      <c r="Z228" s="7" t="s">
        <v>1944</v>
      </c>
      <c r="AA228" s="6" t="b">
        <v>0</v>
      </c>
      <c r="AB228" s="8"/>
      <c r="AC228" s="8"/>
      <c r="AD228" s="8"/>
      <c r="AE228" s="8"/>
      <c r="AF228" s="7" t="s">
        <v>235</v>
      </c>
      <c r="AG228" s="7" t="s">
        <v>31</v>
      </c>
      <c r="AH228" s="6">
        <v>4</v>
      </c>
    </row>
    <row r="229" spans="1:34" ht="15">
      <c r="A229" s="3" t="s">
        <v>545</v>
      </c>
      <c r="B229" s="4">
        <v>1</v>
      </c>
      <c r="C229" s="3" t="s">
        <v>31</v>
      </c>
      <c r="D229" s="3" t="s">
        <v>546</v>
      </c>
      <c r="E229" s="3" t="s">
        <v>436</v>
      </c>
      <c r="F229" s="5"/>
      <c r="H229" s="3" t="s">
        <v>2019</v>
      </c>
      <c r="I229" s="6">
        <v>4</v>
      </c>
      <c r="J229" t="b">
        <f t="shared" si="3"/>
        <v>1</v>
      </c>
      <c r="K229" s="7" t="s">
        <v>545</v>
      </c>
      <c r="L229" s="7" t="s">
        <v>546</v>
      </c>
      <c r="M229" s="7" t="s">
        <v>2130</v>
      </c>
      <c r="N229" s="7" t="s">
        <v>2019</v>
      </c>
      <c r="O229" s="6">
        <v>1</v>
      </c>
      <c r="P229" s="7" t="s">
        <v>1952</v>
      </c>
      <c r="Q229" s="7" t="s">
        <v>2036</v>
      </c>
      <c r="R229" s="8"/>
      <c r="S229" s="7" t="s">
        <v>1943</v>
      </c>
      <c r="T229" s="7" t="s">
        <v>436</v>
      </c>
      <c r="U229" s="7" t="s">
        <v>545</v>
      </c>
      <c r="V229" s="8"/>
      <c r="W229" s="8"/>
      <c r="X229" s="6" t="b">
        <v>0</v>
      </c>
      <c r="Y229" s="7" t="s">
        <v>31</v>
      </c>
      <c r="Z229" s="7" t="s">
        <v>1944</v>
      </c>
      <c r="AA229" s="6" t="b">
        <v>0</v>
      </c>
      <c r="AB229" s="6">
        <v>26926</v>
      </c>
      <c r="AC229" s="6">
        <v>2934</v>
      </c>
      <c r="AD229" s="6">
        <v>11099</v>
      </c>
      <c r="AE229" s="6">
        <v>43240</v>
      </c>
      <c r="AF229" s="7" t="s">
        <v>436</v>
      </c>
      <c r="AG229" s="7" t="s">
        <v>31</v>
      </c>
      <c r="AH229" s="6">
        <v>4</v>
      </c>
    </row>
    <row r="230" spans="1:34" ht="15">
      <c r="A230" s="3" t="s">
        <v>547</v>
      </c>
      <c r="B230" s="4">
        <v>1</v>
      </c>
      <c r="C230" s="3" t="s">
        <v>31</v>
      </c>
      <c r="D230" s="3" t="s">
        <v>548</v>
      </c>
      <c r="E230" s="3" t="s">
        <v>436</v>
      </c>
      <c r="F230" s="5"/>
      <c r="H230" s="3" t="s">
        <v>2019</v>
      </c>
      <c r="I230" s="6">
        <v>4</v>
      </c>
      <c r="J230" t="b">
        <f t="shared" si="3"/>
        <v>1</v>
      </c>
      <c r="K230" s="7" t="s">
        <v>547</v>
      </c>
      <c r="L230" s="7" t="s">
        <v>548</v>
      </c>
      <c r="M230" s="7" t="s">
        <v>2131</v>
      </c>
      <c r="N230" s="7" t="s">
        <v>2019</v>
      </c>
      <c r="O230" s="6">
        <v>1</v>
      </c>
      <c r="P230" s="7" t="s">
        <v>1952</v>
      </c>
      <c r="Q230" s="7" t="s">
        <v>2055</v>
      </c>
      <c r="R230" s="8"/>
      <c r="S230" s="7" t="s">
        <v>1943</v>
      </c>
      <c r="T230" s="7" t="s">
        <v>436</v>
      </c>
      <c r="U230" s="7" t="s">
        <v>547</v>
      </c>
      <c r="V230" s="8"/>
      <c r="W230" s="8"/>
      <c r="X230" s="6" t="b">
        <v>0</v>
      </c>
      <c r="Y230" s="7" t="s">
        <v>31</v>
      </c>
      <c r="Z230" s="7" t="s">
        <v>1944</v>
      </c>
      <c r="AA230" s="6" t="b">
        <v>0</v>
      </c>
      <c r="AB230" s="6">
        <v>4770</v>
      </c>
      <c r="AC230" s="6">
        <v>563</v>
      </c>
      <c r="AD230" s="6">
        <v>908</v>
      </c>
      <c r="AE230" s="6">
        <v>6613</v>
      </c>
      <c r="AF230" s="7" t="s">
        <v>436</v>
      </c>
      <c r="AG230" s="7" t="s">
        <v>31</v>
      </c>
      <c r="AH230" s="6">
        <v>4</v>
      </c>
    </row>
    <row r="231" spans="1:34" ht="15">
      <c r="A231" s="3" t="s">
        <v>549</v>
      </c>
      <c r="B231" s="4">
        <v>1</v>
      </c>
      <c r="C231" s="3" t="s">
        <v>31</v>
      </c>
      <c r="D231" s="3" t="s">
        <v>550</v>
      </c>
      <c r="E231" s="3" t="s">
        <v>235</v>
      </c>
      <c r="F231" s="5"/>
      <c r="H231" s="3" t="s">
        <v>2019</v>
      </c>
      <c r="I231" s="6">
        <v>4</v>
      </c>
      <c r="J231" t="b">
        <f t="shared" si="3"/>
        <v>1</v>
      </c>
      <c r="K231" s="7" t="s">
        <v>549</v>
      </c>
      <c r="L231" s="7" t="s">
        <v>550</v>
      </c>
      <c r="M231" s="7" t="s">
        <v>2132</v>
      </c>
      <c r="N231" s="7" t="s">
        <v>2019</v>
      </c>
      <c r="O231" s="6">
        <v>1</v>
      </c>
      <c r="P231" s="7" t="s">
        <v>1952</v>
      </c>
      <c r="Q231" s="7" t="s">
        <v>2093</v>
      </c>
      <c r="R231" s="8"/>
      <c r="S231" s="7" t="s">
        <v>1943</v>
      </c>
      <c r="T231" s="7" t="s">
        <v>235</v>
      </c>
      <c r="U231" s="7" t="s">
        <v>549</v>
      </c>
      <c r="V231" s="8"/>
      <c r="W231" s="8"/>
      <c r="X231" s="6" t="b">
        <v>0</v>
      </c>
      <c r="Y231" s="7" t="s">
        <v>31</v>
      </c>
      <c r="Z231" s="7" t="s">
        <v>1944</v>
      </c>
      <c r="AA231" s="6" t="b">
        <v>0</v>
      </c>
      <c r="AB231" s="8"/>
      <c r="AC231" s="8"/>
      <c r="AD231" s="8"/>
      <c r="AE231" s="8"/>
      <c r="AF231" s="7" t="s">
        <v>235</v>
      </c>
      <c r="AG231" s="7" t="s">
        <v>31</v>
      </c>
      <c r="AH231" s="6">
        <v>4</v>
      </c>
    </row>
    <row r="232" spans="1:34" ht="15">
      <c r="A232" s="3" t="s">
        <v>551</v>
      </c>
      <c r="B232" s="4">
        <v>1</v>
      </c>
      <c r="C232" s="3" t="s">
        <v>31</v>
      </c>
      <c r="D232" s="3" t="s">
        <v>552</v>
      </c>
      <c r="E232" s="3" t="s">
        <v>235</v>
      </c>
      <c r="F232" s="5"/>
      <c r="H232" s="3" t="s">
        <v>2019</v>
      </c>
      <c r="I232" s="6">
        <v>4</v>
      </c>
      <c r="J232" t="b">
        <f t="shared" si="3"/>
        <v>1</v>
      </c>
      <c r="K232" s="7" t="s">
        <v>551</v>
      </c>
      <c r="L232" s="7" t="s">
        <v>552</v>
      </c>
      <c r="M232" s="7" t="s">
        <v>2133</v>
      </c>
      <c r="N232" s="7" t="s">
        <v>2019</v>
      </c>
      <c r="O232" s="6">
        <v>1</v>
      </c>
      <c r="P232" s="7" t="s">
        <v>1952</v>
      </c>
      <c r="Q232" s="7" t="s">
        <v>2069</v>
      </c>
      <c r="R232" s="8"/>
      <c r="S232" s="7" t="s">
        <v>1943</v>
      </c>
      <c r="T232" s="7" t="s">
        <v>235</v>
      </c>
      <c r="U232" s="7" t="s">
        <v>551</v>
      </c>
      <c r="V232" s="8"/>
      <c r="W232" s="8"/>
      <c r="X232" s="6" t="b">
        <v>0</v>
      </c>
      <c r="Y232" s="7" t="s">
        <v>31</v>
      </c>
      <c r="Z232" s="7" t="s">
        <v>1944</v>
      </c>
      <c r="AA232" s="6" t="b">
        <v>0</v>
      </c>
      <c r="AB232" s="6">
        <v>18255</v>
      </c>
      <c r="AC232" s="6">
        <v>3228</v>
      </c>
      <c r="AD232" s="6">
        <v>11667</v>
      </c>
      <c r="AE232" s="6">
        <v>34508</v>
      </c>
      <c r="AF232" s="7" t="s">
        <v>235</v>
      </c>
      <c r="AG232" s="7" t="s">
        <v>31</v>
      </c>
      <c r="AH232" s="6">
        <v>4</v>
      </c>
    </row>
    <row r="233" spans="1:34" ht="15">
      <c r="A233" s="3" t="s">
        <v>553</v>
      </c>
      <c r="B233" s="4">
        <v>1</v>
      </c>
      <c r="C233" s="3" t="s">
        <v>31</v>
      </c>
      <c r="D233" s="3" t="s">
        <v>554</v>
      </c>
      <c r="E233" s="3" t="s">
        <v>436</v>
      </c>
      <c r="F233" s="5"/>
      <c r="H233" s="3" t="s">
        <v>2019</v>
      </c>
      <c r="I233" s="6">
        <v>4</v>
      </c>
      <c r="J233" t="b">
        <f t="shared" si="3"/>
        <v>1</v>
      </c>
      <c r="K233" s="7" t="s">
        <v>553</v>
      </c>
      <c r="L233" s="7" t="s">
        <v>554</v>
      </c>
      <c r="M233" s="7" t="s">
        <v>2134</v>
      </c>
      <c r="N233" s="7" t="s">
        <v>2019</v>
      </c>
      <c r="O233" s="6">
        <v>1</v>
      </c>
      <c r="P233" s="7" t="s">
        <v>1952</v>
      </c>
      <c r="Q233" s="7" t="s">
        <v>1941</v>
      </c>
      <c r="R233" s="8"/>
      <c r="S233" s="7" t="s">
        <v>1943</v>
      </c>
      <c r="T233" s="7" t="s">
        <v>436</v>
      </c>
      <c r="U233" s="7" t="s">
        <v>553</v>
      </c>
      <c r="V233" s="8"/>
      <c r="W233" s="8"/>
      <c r="X233" s="6" t="b">
        <v>0</v>
      </c>
      <c r="Y233" s="7" t="s">
        <v>31</v>
      </c>
      <c r="Z233" s="7" t="s">
        <v>1944</v>
      </c>
      <c r="AA233" s="6" t="b">
        <v>0</v>
      </c>
      <c r="AB233" s="6">
        <v>6464</v>
      </c>
      <c r="AC233" s="6">
        <v>787</v>
      </c>
      <c r="AD233" s="6">
        <v>1372</v>
      </c>
      <c r="AE233" s="6">
        <v>8623</v>
      </c>
      <c r="AF233" s="7" t="s">
        <v>436</v>
      </c>
      <c r="AG233" s="7" t="s">
        <v>31</v>
      </c>
      <c r="AH233" s="6">
        <v>4</v>
      </c>
    </row>
    <row r="234" spans="1:34" ht="15">
      <c r="A234" s="3" t="s">
        <v>555</v>
      </c>
      <c r="B234" s="4">
        <v>1</v>
      </c>
      <c r="C234" s="3" t="s">
        <v>31</v>
      </c>
      <c r="D234" s="3" t="s">
        <v>556</v>
      </c>
      <c r="E234" s="3" t="s">
        <v>436</v>
      </c>
      <c r="F234" s="5"/>
      <c r="H234" s="3" t="s">
        <v>2019</v>
      </c>
      <c r="I234" s="6">
        <v>4</v>
      </c>
      <c r="J234" t="b">
        <f t="shared" si="3"/>
        <v>1</v>
      </c>
      <c r="K234" s="7" t="s">
        <v>555</v>
      </c>
      <c r="L234" s="7" t="s">
        <v>556</v>
      </c>
      <c r="M234" s="7" t="s">
        <v>2135</v>
      </c>
      <c r="N234" s="7" t="s">
        <v>2019</v>
      </c>
      <c r="O234" s="6">
        <v>1</v>
      </c>
      <c r="P234" s="7" t="s">
        <v>1952</v>
      </c>
      <c r="Q234" s="7" t="s">
        <v>1945</v>
      </c>
      <c r="R234" s="8"/>
      <c r="S234" s="7" t="s">
        <v>1943</v>
      </c>
      <c r="T234" s="7" t="s">
        <v>436</v>
      </c>
      <c r="U234" s="7" t="s">
        <v>555</v>
      </c>
      <c r="V234" s="8"/>
      <c r="W234" s="8"/>
      <c r="X234" s="6" t="b">
        <v>0</v>
      </c>
      <c r="Y234" s="7" t="s">
        <v>31</v>
      </c>
      <c r="Z234" s="7" t="s">
        <v>1944</v>
      </c>
      <c r="AA234" s="6" t="b">
        <v>0</v>
      </c>
      <c r="AB234" s="6">
        <v>3582</v>
      </c>
      <c r="AC234" s="6">
        <v>661</v>
      </c>
      <c r="AD234" s="6">
        <v>851</v>
      </c>
      <c r="AE234" s="6">
        <v>5094</v>
      </c>
      <c r="AF234" s="7" t="s">
        <v>436</v>
      </c>
      <c r="AG234" s="7" t="s">
        <v>31</v>
      </c>
      <c r="AH234" s="6">
        <v>4</v>
      </c>
    </row>
    <row r="235" spans="1:34" ht="15">
      <c r="A235" s="3" t="s">
        <v>557</v>
      </c>
      <c r="B235" s="4">
        <v>9</v>
      </c>
      <c r="C235" s="3" t="s">
        <v>34</v>
      </c>
      <c r="D235" s="3" t="s">
        <v>558</v>
      </c>
      <c r="E235" s="3" t="s">
        <v>428</v>
      </c>
      <c r="F235" s="5"/>
      <c r="H235" s="3" t="s">
        <v>2019</v>
      </c>
      <c r="I235" s="6">
        <v>6</v>
      </c>
      <c r="J235" t="b">
        <f t="shared" si="3"/>
        <v>1</v>
      </c>
      <c r="K235" s="7" t="s">
        <v>557</v>
      </c>
      <c r="L235" s="7" t="s">
        <v>558</v>
      </c>
      <c r="M235" s="7" t="s">
        <v>2136</v>
      </c>
      <c r="N235" s="7" t="s">
        <v>2019</v>
      </c>
      <c r="O235" s="6">
        <v>9</v>
      </c>
      <c r="P235" s="7" t="s">
        <v>1953</v>
      </c>
      <c r="Q235" s="7" t="s">
        <v>2066</v>
      </c>
      <c r="R235" s="8"/>
      <c r="S235" s="7" t="s">
        <v>1943</v>
      </c>
      <c r="T235" s="7" t="s">
        <v>428</v>
      </c>
      <c r="U235" s="7" t="s">
        <v>557</v>
      </c>
      <c r="V235" s="8"/>
      <c r="W235" s="8"/>
      <c r="X235" s="6" t="b">
        <v>0</v>
      </c>
      <c r="Y235" s="7" t="s">
        <v>34</v>
      </c>
      <c r="Z235" s="7" t="s">
        <v>1944</v>
      </c>
      <c r="AA235" s="6" t="b">
        <v>0</v>
      </c>
      <c r="AB235" s="6">
        <v>17918</v>
      </c>
      <c r="AC235" s="6">
        <v>1929</v>
      </c>
      <c r="AD235" s="6">
        <v>5171</v>
      </c>
      <c r="AE235" s="6">
        <v>25251</v>
      </c>
      <c r="AF235" s="7" t="s">
        <v>428</v>
      </c>
      <c r="AG235" s="7" t="s">
        <v>34</v>
      </c>
      <c r="AH235" s="6">
        <v>6</v>
      </c>
    </row>
    <row r="236" spans="1:34" ht="15">
      <c r="A236" s="3" t="s">
        <v>559</v>
      </c>
      <c r="B236" s="4">
        <v>9</v>
      </c>
      <c r="C236" s="3" t="s">
        <v>34</v>
      </c>
      <c r="D236" s="3" t="s">
        <v>560</v>
      </c>
      <c r="E236" s="3" t="s">
        <v>436</v>
      </c>
      <c r="F236" s="5"/>
      <c r="H236" s="3" t="s">
        <v>2019</v>
      </c>
      <c r="I236" s="6">
        <v>6</v>
      </c>
      <c r="J236" t="b">
        <f t="shared" si="3"/>
        <v>1</v>
      </c>
      <c r="K236" s="7" t="s">
        <v>559</v>
      </c>
      <c r="L236" s="7" t="s">
        <v>560</v>
      </c>
      <c r="M236" s="7" t="s">
        <v>2137</v>
      </c>
      <c r="N236" s="7" t="s">
        <v>2019</v>
      </c>
      <c r="O236" s="6">
        <v>9</v>
      </c>
      <c r="P236" s="7" t="s">
        <v>1953</v>
      </c>
      <c r="Q236" s="7" t="s">
        <v>2045</v>
      </c>
      <c r="R236" s="8"/>
      <c r="S236" s="7" t="s">
        <v>1943</v>
      </c>
      <c r="T236" s="7" t="s">
        <v>436</v>
      </c>
      <c r="U236" s="7" t="s">
        <v>559</v>
      </c>
      <c r="V236" s="8"/>
      <c r="W236" s="8"/>
      <c r="X236" s="6" t="b">
        <v>0</v>
      </c>
      <c r="Y236" s="7" t="s">
        <v>34</v>
      </c>
      <c r="Z236" s="7" t="s">
        <v>1944</v>
      </c>
      <c r="AA236" s="6" t="b">
        <v>0</v>
      </c>
      <c r="AB236" s="6">
        <v>17790</v>
      </c>
      <c r="AC236" s="6">
        <v>666</v>
      </c>
      <c r="AD236" s="6">
        <v>3710</v>
      </c>
      <c r="AE236" s="6">
        <v>22358</v>
      </c>
      <c r="AF236" s="7" t="s">
        <v>436</v>
      </c>
      <c r="AG236" s="7" t="s">
        <v>34</v>
      </c>
      <c r="AH236" s="6">
        <v>6</v>
      </c>
    </row>
    <row r="237" spans="1:34" ht="15">
      <c r="A237" s="3" t="s">
        <v>561</v>
      </c>
      <c r="B237" s="4">
        <v>9</v>
      </c>
      <c r="C237" s="3" t="s">
        <v>34</v>
      </c>
      <c r="D237" s="3" t="s">
        <v>562</v>
      </c>
      <c r="E237" s="3" t="s">
        <v>428</v>
      </c>
      <c r="F237" s="5"/>
      <c r="H237" s="3" t="s">
        <v>2019</v>
      </c>
      <c r="I237" s="6">
        <v>6</v>
      </c>
      <c r="J237" t="b">
        <f t="shared" si="3"/>
        <v>1</v>
      </c>
      <c r="K237" s="7" t="s">
        <v>561</v>
      </c>
      <c r="L237" s="7" t="s">
        <v>562</v>
      </c>
      <c r="M237" s="7" t="s">
        <v>2138</v>
      </c>
      <c r="N237" s="7" t="s">
        <v>2019</v>
      </c>
      <c r="O237" s="6">
        <v>9</v>
      </c>
      <c r="P237" s="7" t="s">
        <v>1953</v>
      </c>
      <c r="Q237" s="7" t="s">
        <v>2051</v>
      </c>
      <c r="R237" s="8"/>
      <c r="S237" s="7" t="s">
        <v>1943</v>
      </c>
      <c r="T237" s="7" t="s">
        <v>428</v>
      </c>
      <c r="U237" s="7" t="s">
        <v>561</v>
      </c>
      <c r="V237" s="8"/>
      <c r="W237" s="8"/>
      <c r="X237" s="6" t="b">
        <v>0</v>
      </c>
      <c r="Y237" s="7" t="s">
        <v>34</v>
      </c>
      <c r="Z237" s="7" t="s">
        <v>1944</v>
      </c>
      <c r="AA237" s="6" t="b">
        <v>0</v>
      </c>
      <c r="AB237" s="8"/>
      <c r="AC237" s="8"/>
      <c r="AD237" s="8"/>
      <c r="AE237" s="8"/>
      <c r="AF237" s="7" t="s">
        <v>428</v>
      </c>
      <c r="AG237" s="7" t="s">
        <v>34</v>
      </c>
      <c r="AH237" s="6">
        <v>6</v>
      </c>
    </row>
    <row r="238" spans="1:34" ht="15">
      <c r="A238" s="3" t="s">
        <v>563</v>
      </c>
      <c r="B238" s="4">
        <v>9</v>
      </c>
      <c r="C238" s="3" t="s">
        <v>34</v>
      </c>
      <c r="D238" s="3" t="s">
        <v>564</v>
      </c>
      <c r="E238" s="3" t="s">
        <v>436</v>
      </c>
      <c r="F238" s="5"/>
      <c r="H238" s="3" t="s">
        <v>2019</v>
      </c>
      <c r="I238" s="6">
        <v>6</v>
      </c>
      <c r="J238" t="b">
        <f t="shared" si="3"/>
        <v>1</v>
      </c>
      <c r="K238" s="7" t="s">
        <v>563</v>
      </c>
      <c r="L238" s="7" t="s">
        <v>564</v>
      </c>
      <c r="M238" s="7" t="s">
        <v>2139</v>
      </c>
      <c r="N238" s="7" t="s">
        <v>2019</v>
      </c>
      <c r="O238" s="6">
        <v>9</v>
      </c>
      <c r="P238" s="7" t="s">
        <v>1953</v>
      </c>
      <c r="Q238" s="7" t="s">
        <v>2051</v>
      </c>
      <c r="R238" s="8"/>
      <c r="S238" s="7" t="s">
        <v>1943</v>
      </c>
      <c r="T238" s="7" t="s">
        <v>436</v>
      </c>
      <c r="U238" s="7" t="s">
        <v>563</v>
      </c>
      <c r="V238" s="8"/>
      <c r="W238" s="8"/>
      <c r="X238" s="6" t="b">
        <v>0</v>
      </c>
      <c r="Y238" s="7" t="s">
        <v>34</v>
      </c>
      <c r="Z238" s="7" t="s">
        <v>1944</v>
      </c>
      <c r="AA238" s="6" t="b">
        <v>0</v>
      </c>
      <c r="AB238" s="8"/>
      <c r="AC238" s="8"/>
      <c r="AD238" s="8"/>
      <c r="AE238" s="8"/>
      <c r="AF238" s="7" t="s">
        <v>436</v>
      </c>
      <c r="AG238" s="7" t="s">
        <v>34</v>
      </c>
      <c r="AH238" s="6">
        <v>6</v>
      </c>
    </row>
    <row r="239" spans="1:34" ht="15">
      <c r="A239" s="3" t="s">
        <v>565</v>
      </c>
      <c r="B239" s="4">
        <v>9</v>
      </c>
      <c r="C239" s="3" t="s">
        <v>34</v>
      </c>
      <c r="D239" s="3" t="s">
        <v>566</v>
      </c>
      <c r="E239" s="3" t="s">
        <v>433</v>
      </c>
      <c r="F239" s="5"/>
      <c r="H239" s="3" t="s">
        <v>2019</v>
      </c>
      <c r="I239" s="6">
        <v>6</v>
      </c>
      <c r="J239" t="b">
        <f t="shared" si="3"/>
        <v>1</v>
      </c>
      <c r="K239" s="7" t="s">
        <v>565</v>
      </c>
      <c r="L239" s="7" t="s">
        <v>566</v>
      </c>
      <c r="M239" s="7" t="s">
        <v>2140</v>
      </c>
      <c r="N239" s="7" t="s">
        <v>2019</v>
      </c>
      <c r="O239" s="6">
        <v>9</v>
      </c>
      <c r="P239" s="7" t="s">
        <v>1953</v>
      </c>
      <c r="Q239" s="7" t="s">
        <v>2053</v>
      </c>
      <c r="R239" s="8"/>
      <c r="S239" s="7" t="s">
        <v>1943</v>
      </c>
      <c r="T239" s="7" t="s">
        <v>433</v>
      </c>
      <c r="U239" s="7" t="s">
        <v>565</v>
      </c>
      <c r="V239" s="8"/>
      <c r="W239" s="8"/>
      <c r="X239" s="6" t="b">
        <v>0</v>
      </c>
      <c r="Y239" s="7" t="s">
        <v>34</v>
      </c>
      <c r="Z239" s="7" t="s">
        <v>1944</v>
      </c>
      <c r="AA239" s="6" t="b">
        <v>0</v>
      </c>
      <c r="AB239" s="8"/>
      <c r="AC239" s="8"/>
      <c r="AD239" s="8"/>
      <c r="AE239" s="8"/>
      <c r="AF239" s="7" t="s">
        <v>433</v>
      </c>
      <c r="AG239" s="7" t="s">
        <v>34</v>
      </c>
      <c r="AH239" s="6">
        <v>6</v>
      </c>
    </row>
    <row r="240" spans="1:34" ht="15">
      <c r="A240" s="3" t="s">
        <v>567</v>
      </c>
      <c r="B240" s="4">
        <v>9</v>
      </c>
      <c r="C240" s="3" t="s">
        <v>34</v>
      </c>
      <c r="D240" s="3" t="s">
        <v>568</v>
      </c>
      <c r="E240" s="3" t="s">
        <v>428</v>
      </c>
      <c r="F240" s="5"/>
      <c r="H240" s="3" t="s">
        <v>2019</v>
      </c>
      <c r="I240" s="6">
        <v>6</v>
      </c>
      <c r="J240" t="b">
        <f t="shared" si="3"/>
        <v>1</v>
      </c>
      <c r="K240" s="7" t="s">
        <v>567</v>
      </c>
      <c r="L240" s="7" t="s">
        <v>568</v>
      </c>
      <c r="M240" s="7" t="s">
        <v>2141</v>
      </c>
      <c r="N240" s="7" t="s">
        <v>2019</v>
      </c>
      <c r="O240" s="6">
        <v>9</v>
      </c>
      <c r="P240" s="7" t="s">
        <v>1953</v>
      </c>
      <c r="Q240" s="7" t="s">
        <v>2036</v>
      </c>
      <c r="R240" s="8"/>
      <c r="S240" s="7" t="s">
        <v>1943</v>
      </c>
      <c r="T240" s="7" t="s">
        <v>428</v>
      </c>
      <c r="U240" s="7" t="s">
        <v>567</v>
      </c>
      <c r="V240" s="8"/>
      <c r="W240" s="8"/>
      <c r="X240" s="6" t="b">
        <v>0</v>
      </c>
      <c r="Y240" s="7" t="s">
        <v>34</v>
      </c>
      <c r="Z240" s="7" t="s">
        <v>1944</v>
      </c>
      <c r="AA240" s="6" t="b">
        <v>0</v>
      </c>
      <c r="AB240" s="8"/>
      <c r="AC240" s="8"/>
      <c r="AD240" s="8"/>
      <c r="AE240" s="8"/>
      <c r="AF240" s="7" t="s">
        <v>428</v>
      </c>
      <c r="AG240" s="7" t="s">
        <v>34</v>
      </c>
      <c r="AH240" s="6">
        <v>6</v>
      </c>
    </row>
    <row r="241" spans="1:34" ht="15">
      <c r="A241" s="3" t="s">
        <v>569</v>
      </c>
      <c r="B241" s="4">
        <v>9</v>
      </c>
      <c r="C241" s="3" t="s">
        <v>34</v>
      </c>
      <c r="D241" s="3" t="s">
        <v>570</v>
      </c>
      <c r="E241" s="3" t="s">
        <v>428</v>
      </c>
      <c r="F241" s="5"/>
      <c r="H241" s="3" t="s">
        <v>2019</v>
      </c>
      <c r="I241" s="6">
        <v>6</v>
      </c>
      <c r="J241" t="b">
        <f t="shared" si="3"/>
        <v>1</v>
      </c>
      <c r="K241" s="7" t="s">
        <v>569</v>
      </c>
      <c r="L241" s="7" t="s">
        <v>570</v>
      </c>
      <c r="M241" s="7" t="s">
        <v>2142</v>
      </c>
      <c r="N241" s="7" t="s">
        <v>2019</v>
      </c>
      <c r="O241" s="6">
        <v>9</v>
      </c>
      <c r="P241" s="7" t="s">
        <v>1953</v>
      </c>
      <c r="Q241" s="7" t="s">
        <v>2055</v>
      </c>
      <c r="R241" s="8"/>
      <c r="S241" s="7" t="s">
        <v>1943</v>
      </c>
      <c r="T241" s="7" t="s">
        <v>428</v>
      </c>
      <c r="U241" s="7" t="s">
        <v>569</v>
      </c>
      <c r="V241" s="8"/>
      <c r="W241" s="8"/>
      <c r="X241" s="6" t="b">
        <v>0</v>
      </c>
      <c r="Y241" s="7" t="s">
        <v>34</v>
      </c>
      <c r="Z241" s="7" t="s">
        <v>1944</v>
      </c>
      <c r="AA241" s="6" t="b">
        <v>0</v>
      </c>
      <c r="AB241" s="8"/>
      <c r="AC241" s="8"/>
      <c r="AD241" s="8"/>
      <c r="AE241" s="8"/>
      <c r="AF241" s="7" t="s">
        <v>428</v>
      </c>
      <c r="AG241" s="7" t="s">
        <v>34</v>
      </c>
      <c r="AH241" s="6">
        <v>6</v>
      </c>
    </row>
    <row r="242" spans="1:34" ht="15">
      <c r="A242" s="3" t="s">
        <v>571</v>
      </c>
      <c r="B242" s="4">
        <v>9</v>
      </c>
      <c r="C242" s="3" t="s">
        <v>34</v>
      </c>
      <c r="D242" s="3" t="s">
        <v>572</v>
      </c>
      <c r="E242" s="3" t="s">
        <v>235</v>
      </c>
      <c r="F242" s="5"/>
      <c r="H242" s="3" t="s">
        <v>2019</v>
      </c>
      <c r="I242" s="6">
        <v>6</v>
      </c>
      <c r="J242" t="b">
        <f t="shared" si="3"/>
        <v>1</v>
      </c>
      <c r="K242" s="7" t="s">
        <v>571</v>
      </c>
      <c r="L242" s="7" t="s">
        <v>572</v>
      </c>
      <c r="M242" s="7" t="s">
        <v>2143</v>
      </c>
      <c r="N242" s="7" t="s">
        <v>2019</v>
      </c>
      <c r="O242" s="6">
        <v>9</v>
      </c>
      <c r="P242" s="7" t="s">
        <v>1953</v>
      </c>
      <c r="Q242" s="7" t="s">
        <v>2093</v>
      </c>
      <c r="R242" s="8"/>
      <c r="S242" s="7" t="s">
        <v>1943</v>
      </c>
      <c r="T242" s="7" t="s">
        <v>235</v>
      </c>
      <c r="U242" s="7" t="s">
        <v>571</v>
      </c>
      <c r="V242" s="8"/>
      <c r="W242" s="8"/>
      <c r="X242" s="6" t="b">
        <v>0</v>
      </c>
      <c r="Y242" s="7" t="s">
        <v>34</v>
      </c>
      <c r="Z242" s="7" t="s">
        <v>1944</v>
      </c>
      <c r="AA242" s="6" t="b">
        <v>0</v>
      </c>
      <c r="AB242" s="8"/>
      <c r="AC242" s="8"/>
      <c r="AD242" s="8"/>
      <c r="AE242" s="8"/>
      <c r="AF242" s="7" t="s">
        <v>235</v>
      </c>
      <c r="AG242" s="7" t="s">
        <v>34</v>
      </c>
      <c r="AH242" s="6">
        <v>6</v>
      </c>
    </row>
    <row r="243" spans="1:34" ht="15">
      <c r="A243" s="3" t="s">
        <v>573</v>
      </c>
      <c r="B243" s="4">
        <v>9</v>
      </c>
      <c r="C243" s="3" t="s">
        <v>34</v>
      </c>
      <c r="D243" s="3" t="s">
        <v>574</v>
      </c>
      <c r="E243" s="3" t="s">
        <v>436</v>
      </c>
      <c r="F243" s="5"/>
      <c r="H243" s="3" t="s">
        <v>2019</v>
      </c>
      <c r="I243" s="6">
        <v>6</v>
      </c>
      <c r="J243" t="b">
        <f t="shared" si="3"/>
        <v>1</v>
      </c>
      <c r="K243" s="7" t="s">
        <v>573</v>
      </c>
      <c r="L243" s="7" t="s">
        <v>574</v>
      </c>
      <c r="M243" s="7" t="s">
        <v>2144</v>
      </c>
      <c r="N243" s="7" t="s">
        <v>2019</v>
      </c>
      <c r="O243" s="6">
        <v>9</v>
      </c>
      <c r="P243" s="7" t="s">
        <v>1953</v>
      </c>
      <c r="Q243" s="7" t="s">
        <v>2039</v>
      </c>
      <c r="R243" s="8"/>
      <c r="S243" s="7" t="s">
        <v>1943</v>
      </c>
      <c r="T243" s="7" t="s">
        <v>436</v>
      </c>
      <c r="U243" s="7" t="s">
        <v>573</v>
      </c>
      <c r="V243" s="8"/>
      <c r="W243" s="8"/>
      <c r="X243" s="6" t="b">
        <v>0</v>
      </c>
      <c r="Y243" s="7" t="s">
        <v>34</v>
      </c>
      <c r="Z243" s="7" t="s">
        <v>1944</v>
      </c>
      <c r="AA243" s="6" t="b">
        <v>0</v>
      </c>
      <c r="AB243" s="8"/>
      <c r="AC243" s="8"/>
      <c r="AD243" s="8"/>
      <c r="AE243" s="8"/>
      <c r="AF243" s="7" t="s">
        <v>436</v>
      </c>
      <c r="AG243" s="7" t="s">
        <v>34</v>
      </c>
      <c r="AH243" s="6">
        <v>6</v>
      </c>
    </row>
    <row r="244" spans="1:34" ht="15">
      <c r="A244" s="3" t="s">
        <v>575</v>
      </c>
      <c r="B244" s="4">
        <v>9</v>
      </c>
      <c r="C244" s="3" t="s">
        <v>34</v>
      </c>
      <c r="D244" s="3" t="s">
        <v>576</v>
      </c>
      <c r="E244" s="3" t="s">
        <v>433</v>
      </c>
      <c r="F244" s="5"/>
      <c r="H244" s="3" t="s">
        <v>2019</v>
      </c>
      <c r="I244" s="6">
        <v>6</v>
      </c>
      <c r="J244" t="b">
        <f t="shared" si="3"/>
        <v>1</v>
      </c>
      <c r="K244" s="7" t="s">
        <v>575</v>
      </c>
      <c r="L244" s="7" t="s">
        <v>576</v>
      </c>
      <c r="M244" s="7" t="s">
        <v>2145</v>
      </c>
      <c r="N244" s="7" t="s">
        <v>2019</v>
      </c>
      <c r="O244" s="6">
        <v>9</v>
      </c>
      <c r="P244" s="7" t="s">
        <v>1953</v>
      </c>
      <c r="Q244" s="7" t="s">
        <v>2069</v>
      </c>
      <c r="R244" s="8"/>
      <c r="S244" s="7" t="s">
        <v>1943</v>
      </c>
      <c r="T244" s="7" t="s">
        <v>433</v>
      </c>
      <c r="U244" s="7" t="s">
        <v>575</v>
      </c>
      <c r="V244" s="8"/>
      <c r="W244" s="8"/>
      <c r="X244" s="6" t="b">
        <v>0</v>
      </c>
      <c r="Y244" s="7" t="s">
        <v>34</v>
      </c>
      <c r="Z244" s="7" t="s">
        <v>1944</v>
      </c>
      <c r="AA244" s="6" t="b">
        <v>0</v>
      </c>
      <c r="AB244" s="8"/>
      <c r="AC244" s="8"/>
      <c r="AD244" s="8"/>
      <c r="AE244" s="8"/>
      <c r="AF244" s="7" t="s">
        <v>433</v>
      </c>
      <c r="AG244" s="7" t="s">
        <v>34</v>
      </c>
      <c r="AH244" s="6">
        <v>6</v>
      </c>
    </row>
    <row r="245" spans="1:34" ht="15">
      <c r="A245" s="3" t="s">
        <v>577</v>
      </c>
      <c r="B245" s="4">
        <v>9</v>
      </c>
      <c r="C245" s="3" t="s">
        <v>37</v>
      </c>
      <c r="D245" s="3" t="s">
        <v>578</v>
      </c>
      <c r="E245" s="3" t="s">
        <v>436</v>
      </c>
      <c r="F245" s="5"/>
      <c r="H245" s="3" t="s">
        <v>2019</v>
      </c>
      <c r="I245" s="6">
        <v>6</v>
      </c>
      <c r="J245" t="b">
        <f t="shared" si="3"/>
        <v>1</v>
      </c>
      <c r="K245" s="7" t="s">
        <v>577</v>
      </c>
      <c r="L245" s="7" t="s">
        <v>578</v>
      </c>
      <c r="M245" s="7" t="s">
        <v>2146</v>
      </c>
      <c r="N245" s="7" t="s">
        <v>2019</v>
      </c>
      <c r="O245" s="6">
        <v>9</v>
      </c>
      <c r="P245" s="7" t="s">
        <v>1954</v>
      </c>
      <c r="Q245" s="7" t="s">
        <v>1942</v>
      </c>
      <c r="R245" s="8"/>
      <c r="S245" s="7" t="s">
        <v>1943</v>
      </c>
      <c r="T245" s="7" t="s">
        <v>436</v>
      </c>
      <c r="U245" s="7" t="s">
        <v>577</v>
      </c>
      <c r="V245" s="8"/>
      <c r="W245" s="8"/>
      <c r="X245" s="6" t="b">
        <v>0</v>
      </c>
      <c r="Y245" s="7" t="s">
        <v>37</v>
      </c>
      <c r="Z245" s="7" t="s">
        <v>1944</v>
      </c>
      <c r="AA245" s="6" t="b">
        <v>0</v>
      </c>
      <c r="AB245" s="6">
        <v>18437</v>
      </c>
      <c r="AC245" s="6">
        <v>3</v>
      </c>
      <c r="AD245" s="6">
        <v>17</v>
      </c>
      <c r="AE245" s="6">
        <v>36766</v>
      </c>
      <c r="AF245" s="7" t="s">
        <v>436</v>
      </c>
      <c r="AG245" s="7" t="s">
        <v>37</v>
      </c>
      <c r="AH245" s="6">
        <v>6</v>
      </c>
    </row>
    <row r="246" spans="1:34" ht="15">
      <c r="A246" s="3" t="s">
        <v>579</v>
      </c>
      <c r="B246" s="4">
        <v>9</v>
      </c>
      <c r="C246" s="3" t="s">
        <v>37</v>
      </c>
      <c r="D246" s="3" t="s">
        <v>580</v>
      </c>
      <c r="E246" s="3" t="s">
        <v>428</v>
      </c>
      <c r="F246" s="5"/>
      <c r="H246" s="3" t="s">
        <v>2019</v>
      </c>
      <c r="I246" s="6">
        <v>6</v>
      </c>
      <c r="J246" t="b">
        <f t="shared" si="3"/>
        <v>1</v>
      </c>
      <c r="K246" s="7" t="s">
        <v>579</v>
      </c>
      <c r="L246" s="7" t="s">
        <v>580</v>
      </c>
      <c r="M246" s="7" t="s">
        <v>2147</v>
      </c>
      <c r="N246" s="7" t="s">
        <v>2019</v>
      </c>
      <c r="O246" s="6">
        <v>9</v>
      </c>
      <c r="P246" s="7" t="s">
        <v>1954</v>
      </c>
      <c r="Q246" s="7" t="s">
        <v>2066</v>
      </c>
      <c r="R246" s="8"/>
      <c r="S246" s="7" t="s">
        <v>1943</v>
      </c>
      <c r="T246" s="7" t="s">
        <v>428</v>
      </c>
      <c r="U246" s="7" t="s">
        <v>579</v>
      </c>
      <c r="V246" s="8"/>
      <c r="W246" s="8"/>
      <c r="X246" s="6" t="b">
        <v>0</v>
      </c>
      <c r="Y246" s="7" t="s">
        <v>37</v>
      </c>
      <c r="Z246" s="7" t="s">
        <v>1944</v>
      </c>
      <c r="AA246" s="6" t="b">
        <v>0</v>
      </c>
      <c r="AB246" s="6">
        <v>20201</v>
      </c>
      <c r="AC246" s="6">
        <v>3357</v>
      </c>
      <c r="AD246" s="6">
        <v>11378</v>
      </c>
      <c r="AE246" s="6">
        <v>59450</v>
      </c>
      <c r="AF246" s="7" t="s">
        <v>428</v>
      </c>
      <c r="AG246" s="7" t="s">
        <v>37</v>
      </c>
      <c r="AH246" s="6">
        <v>6</v>
      </c>
    </row>
    <row r="247" spans="1:34" ht="15">
      <c r="A247" s="3" t="s">
        <v>581</v>
      </c>
      <c r="B247" s="4">
        <v>9</v>
      </c>
      <c r="C247" s="3" t="s">
        <v>37</v>
      </c>
      <c r="D247" s="3" t="s">
        <v>582</v>
      </c>
      <c r="E247" s="3" t="s">
        <v>428</v>
      </c>
      <c r="F247" s="5"/>
      <c r="H247" s="3" t="s">
        <v>2019</v>
      </c>
      <c r="I247" s="6">
        <v>6</v>
      </c>
      <c r="J247" t="b">
        <f t="shared" si="3"/>
        <v>1</v>
      </c>
      <c r="K247" s="7" t="s">
        <v>581</v>
      </c>
      <c r="L247" s="7" t="s">
        <v>582</v>
      </c>
      <c r="M247" s="7" t="s">
        <v>2148</v>
      </c>
      <c r="N247" s="7" t="s">
        <v>2019</v>
      </c>
      <c r="O247" s="6">
        <v>9</v>
      </c>
      <c r="P247" s="7" t="s">
        <v>1954</v>
      </c>
      <c r="Q247" s="7" t="s">
        <v>2045</v>
      </c>
      <c r="R247" s="8"/>
      <c r="S247" s="7" t="s">
        <v>1943</v>
      </c>
      <c r="T247" s="7" t="s">
        <v>428</v>
      </c>
      <c r="U247" s="7" t="s">
        <v>581</v>
      </c>
      <c r="V247" s="8"/>
      <c r="W247" s="8"/>
      <c r="X247" s="6" t="b">
        <v>0</v>
      </c>
      <c r="Y247" s="7" t="s">
        <v>37</v>
      </c>
      <c r="Z247" s="7" t="s">
        <v>1944</v>
      </c>
      <c r="AA247" s="6" t="b">
        <v>0</v>
      </c>
      <c r="AB247" s="6">
        <v>49934</v>
      </c>
      <c r="AC247" s="6">
        <v>7461</v>
      </c>
      <c r="AD247" s="6">
        <v>17608</v>
      </c>
      <c r="AE247" s="6">
        <v>92251</v>
      </c>
      <c r="AF247" s="7" t="s">
        <v>428</v>
      </c>
      <c r="AG247" s="7" t="s">
        <v>37</v>
      </c>
      <c r="AH247" s="6">
        <v>6</v>
      </c>
    </row>
    <row r="248" spans="1:34" ht="15">
      <c r="A248" s="3" t="s">
        <v>583</v>
      </c>
      <c r="B248" s="4">
        <v>9</v>
      </c>
      <c r="C248" s="3" t="s">
        <v>37</v>
      </c>
      <c r="D248" s="3" t="s">
        <v>584</v>
      </c>
      <c r="E248" s="3" t="s">
        <v>436</v>
      </c>
      <c r="F248" s="5"/>
      <c r="H248" s="3" t="s">
        <v>2019</v>
      </c>
      <c r="I248" s="6">
        <v>6</v>
      </c>
      <c r="J248" t="b">
        <f t="shared" si="3"/>
        <v>1</v>
      </c>
      <c r="K248" s="7" t="s">
        <v>583</v>
      </c>
      <c r="L248" s="7" t="s">
        <v>584</v>
      </c>
      <c r="M248" s="7" t="s">
        <v>2149</v>
      </c>
      <c r="N248" s="7" t="s">
        <v>2019</v>
      </c>
      <c r="O248" s="6">
        <v>9</v>
      </c>
      <c r="P248" s="7" t="s">
        <v>1954</v>
      </c>
      <c r="Q248" s="7" t="s">
        <v>2051</v>
      </c>
      <c r="R248" s="8"/>
      <c r="S248" s="7" t="s">
        <v>1943</v>
      </c>
      <c r="T248" s="7" t="s">
        <v>436</v>
      </c>
      <c r="U248" s="7" t="s">
        <v>583</v>
      </c>
      <c r="V248" s="8"/>
      <c r="W248" s="8"/>
      <c r="X248" s="6" t="b">
        <v>0</v>
      </c>
      <c r="Y248" s="7" t="s">
        <v>37</v>
      </c>
      <c r="Z248" s="7" t="s">
        <v>1944</v>
      </c>
      <c r="AA248" s="6" t="b">
        <v>0</v>
      </c>
      <c r="AB248" s="6">
        <v>17654</v>
      </c>
      <c r="AC248" s="6">
        <v>1177</v>
      </c>
      <c r="AD248" s="6">
        <v>2986</v>
      </c>
      <c r="AE248" s="6">
        <v>37116</v>
      </c>
      <c r="AF248" s="7" t="s">
        <v>436</v>
      </c>
      <c r="AG248" s="7" t="s">
        <v>37</v>
      </c>
      <c r="AH248" s="6">
        <v>6</v>
      </c>
    </row>
    <row r="249" spans="1:34" ht="15">
      <c r="A249" s="3" t="s">
        <v>585</v>
      </c>
      <c r="B249" s="4">
        <v>9</v>
      </c>
      <c r="C249" s="3" t="s">
        <v>37</v>
      </c>
      <c r="D249" s="3" t="s">
        <v>586</v>
      </c>
      <c r="E249" s="3" t="s">
        <v>436</v>
      </c>
      <c r="F249" s="5"/>
      <c r="H249" s="3" t="s">
        <v>2019</v>
      </c>
      <c r="I249" s="6">
        <v>6</v>
      </c>
      <c r="J249" t="b">
        <f t="shared" si="3"/>
        <v>1</v>
      </c>
      <c r="K249" s="7" t="s">
        <v>585</v>
      </c>
      <c r="L249" s="7" t="s">
        <v>586</v>
      </c>
      <c r="M249" s="7" t="s">
        <v>2150</v>
      </c>
      <c r="N249" s="7" t="s">
        <v>2019</v>
      </c>
      <c r="O249" s="6">
        <v>9</v>
      </c>
      <c r="P249" s="7" t="s">
        <v>1954</v>
      </c>
      <c r="Q249" s="7" t="s">
        <v>2053</v>
      </c>
      <c r="R249" s="8"/>
      <c r="S249" s="7" t="s">
        <v>1943</v>
      </c>
      <c r="T249" s="7" t="s">
        <v>436</v>
      </c>
      <c r="U249" s="7" t="s">
        <v>585</v>
      </c>
      <c r="V249" s="8"/>
      <c r="W249" s="8"/>
      <c r="X249" s="6" t="b">
        <v>0</v>
      </c>
      <c r="Y249" s="7" t="s">
        <v>37</v>
      </c>
      <c r="Z249" s="7" t="s">
        <v>1944</v>
      </c>
      <c r="AA249" s="6" t="b">
        <v>0</v>
      </c>
      <c r="AB249" s="6">
        <v>4200</v>
      </c>
      <c r="AC249" s="6">
        <v>5000</v>
      </c>
      <c r="AD249" s="6">
        <v>800</v>
      </c>
      <c r="AE249" s="6">
        <v>10000</v>
      </c>
      <c r="AF249" s="7" t="s">
        <v>436</v>
      </c>
      <c r="AG249" s="7" t="s">
        <v>37</v>
      </c>
      <c r="AH249" s="6">
        <v>6</v>
      </c>
    </row>
    <row r="250" spans="1:34" ht="15">
      <c r="A250" s="3" t="s">
        <v>587</v>
      </c>
      <c r="B250" s="4">
        <v>9</v>
      </c>
      <c r="C250" s="3" t="s">
        <v>37</v>
      </c>
      <c r="D250" s="3" t="s">
        <v>588</v>
      </c>
      <c r="E250" s="3" t="s">
        <v>436</v>
      </c>
      <c r="F250" s="5"/>
      <c r="H250" s="3" t="s">
        <v>2019</v>
      </c>
      <c r="I250" s="6">
        <v>6</v>
      </c>
      <c r="J250" t="b">
        <f t="shared" si="3"/>
        <v>1</v>
      </c>
      <c r="K250" s="7" t="s">
        <v>587</v>
      </c>
      <c r="L250" s="7" t="s">
        <v>588</v>
      </c>
      <c r="M250" s="7" t="s">
        <v>2151</v>
      </c>
      <c r="N250" s="7" t="s">
        <v>2019</v>
      </c>
      <c r="O250" s="6">
        <v>9</v>
      </c>
      <c r="P250" s="7" t="s">
        <v>1954</v>
      </c>
      <c r="Q250" s="7" t="s">
        <v>2036</v>
      </c>
      <c r="R250" s="8"/>
      <c r="S250" s="7" t="s">
        <v>1943</v>
      </c>
      <c r="T250" s="7" t="s">
        <v>436</v>
      </c>
      <c r="U250" s="7" t="s">
        <v>587</v>
      </c>
      <c r="V250" s="8"/>
      <c r="W250" s="8"/>
      <c r="X250" s="6" t="b">
        <v>0</v>
      </c>
      <c r="Y250" s="7" t="s">
        <v>37</v>
      </c>
      <c r="Z250" s="7" t="s">
        <v>1944</v>
      </c>
      <c r="AA250" s="6" t="b">
        <v>0</v>
      </c>
      <c r="AB250" s="6">
        <v>4641</v>
      </c>
      <c r="AC250" s="6">
        <v>510</v>
      </c>
      <c r="AD250" s="6">
        <v>1442</v>
      </c>
      <c r="AE250" s="6">
        <v>11638</v>
      </c>
      <c r="AF250" s="7" t="s">
        <v>436</v>
      </c>
      <c r="AG250" s="7" t="s">
        <v>37</v>
      </c>
      <c r="AH250" s="6">
        <v>6</v>
      </c>
    </row>
    <row r="251" spans="1:34" ht="15">
      <c r="A251" s="3" t="s">
        <v>589</v>
      </c>
      <c r="B251" s="4">
        <v>3</v>
      </c>
      <c r="C251" s="3" t="s">
        <v>46</v>
      </c>
      <c r="D251" s="3" t="s">
        <v>590</v>
      </c>
      <c r="E251" s="3" t="s">
        <v>436</v>
      </c>
      <c r="F251" s="5"/>
      <c r="H251" s="3" t="s">
        <v>2019</v>
      </c>
      <c r="I251" s="6">
        <v>6</v>
      </c>
      <c r="J251" t="b">
        <f t="shared" si="3"/>
        <v>1</v>
      </c>
      <c r="K251" s="7" t="s">
        <v>589</v>
      </c>
      <c r="L251" s="7" t="s">
        <v>590</v>
      </c>
      <c r="M251" s="7" t="s">
        <v>2152</v>
      </c>
      <c r="N251" s="7" t="s">
        <v>2019</v>
      </c>
      <c r="O251" s="6">
        <v>3</v>
      </c>
      <c r="P251" s="7" t="s">
        <v>1957</v>
      </c>
      <c r="Q251" s="7" t="s">
        <v>2069</v>
      </c>
      <c r="R251" s="8"/>
      <c r="S251" s="7" t="s">
        <v>1943</v>
      </c>
      <c r="T251" s="7" t="s">
        <v>436</v>
      </c>
      <c r="U251" s="7" t="s">
        <v>589</v>
      </c>
      <c r="V251" s="8"/>
      <c r="W251" s="8"/>
      <c r="X251" s="6" t="b">
        <v>0</v>
      </c>
      <c r="Y251" s="7" t="s">
        <v>46</v>
      </c>
      <c r="Z251" s="7" t="s">
        <v>1944</v>
      </c>
      <c r="AA251" s="6" t="b">
        <v>0</v>
      </c>
      <c r="AB251" s="6">
        <v>4606</v>
      </c>
      <c r="AC251" s="6">
        <v>167</v>
      </c>
      <c r="AD251" s="6">
        <v>1010</v>
      </c>
      <c r="AE251" s="6">
        <v>6197</v>
      </c>
      <c r="AF251" s="7" t="s">
        <v>436</v>
      </c>
      <c r="AG251" s="7" t="s">
        <v>46</v>
      </c>
      <c r="AH251" s="6">
        <v>6</v>
      </c>
    </row>
    <row r="252" spans="1:34" ht="15">
      <c r="A252" s="3" t="s">
        <v>591</v>
      </c>
      <c r="B252" s="4">
        <v>9</v>
      </c>
      <c r="C252" s="3" t="s">
        <v>40</v>
      </c>
      <c r="D252" s="3" t="s">
        <v>592</v>
      </c>
      <c r="E252" s="3" t="s">
        <v>436</v>
      </c>
      <c r="F252" s="5"/>
      <c r="H252" s="3" t="s">
        <v>2019</v>
      </c>
      <c r="I252" s="6">
        <v>6</v>
      </c>
      <c r="J252" t="b">
        <f t="shared" si="3"/>
        <v>1</v>
      </c>
      <c r="K252" s="7" t="s">
        <v>591</v>
      </c>
      <c r="L252" s="7" t="s">
        <v>592</v>
      </c>
      <c r="M252" s="7" t="s">
        <v>2153</v>
      </c>
      <c r="N252" s="7" t="s">
        <v>2019</v>
      </c>
      <c r="O252" s="6">
        <v>9</v>
      </c>
      <c r="P252" s="7" t="s">
        <v>1955</v>
      </c>
      <c r="Q252" s="7" t="s">
        <v>2066</v>
      </c>
      <c r="R252" s="8"/>
      <c r="S252" s="7" t="s">
        <v>1943</v>
      </c>
      <c r="T252" s="7" t="s">
        <v>436</v>
      </c>
      <c r="U252" s="7" t="s">
        <v>591</v>
      </c>
      <c r="V252" s="8"/>
      <c r="W252" s="8"/>
      <c r="X252" s="6" t="b">
        <v>0</v>
      </c>
      <c r="Y252" s="7" t="s">
        <v>40</v>
      </c>
      <c r="Z252" s="7" t="s">
        <v>1944</v>
      </c>
      <c r="AA252" s="6" t="b">
        <v>0</v>
      </c>
      <c r="AB252" s="6">
        <v>10243</v>
      </c>
      <c r="AC252" s="6">
        <v>1809</v>
      </c>
      <c r="AD252" s="6">
        <v>1408</v>
      </c>
      <c r="AE252" s="6">
        <v>13460</v>
      </c>
      <c r="AF252" s="7" t="s">
        <v>436</v>
      </c>
      <c r="AG252" s="7" t="s">
        <v>40</v>
      </c>
      <c r="AH252" s="6">
        <v>6</v>
      </c>
    </row>
    <row r="253" spans="1:34" ht="15">
      <c r="A253" s="3" t="s">
        <v>593</v>
      </c>
      <c r="B253" s="4">
        <v>9</v>
      </c>
      <c r="C253" s="3" t="s">
        <v>40</v>
      </c>
      <c r="D253" s="3" t="s">
        <v>594</v>
      </c>
      <c r="E253" s="3" t="s">
        <v>235</v>
      </c>
      <c r="F253" s="5"/>
      <c r="H253" s="3" t="s">
        <v>2019</v>
      </c>
      <c r="I253" s="6">
        <v>6</v>
      </c>
      <c r="J253" t="b">
        <f t="shared" si="3"/>
        <v>1</v>
      </c>
      <c r="K253" s="7" t="s">
        <v>593</v>
      </c>
      <c r="L253" s="7" t="s">
        <v>594</v>
      </c>
      <c r="M253" s="7" t="s">
        <v>2154</v>
      </c>
      <c r="N253" s="7" t="s">
        <v>2019</v>
      </c>
      <c r="O253" s="6">
        <v>9</v>
      </c>
      <c r="P253" s="7" t="s">
        <v>1955</v>
      </c>
      <c r="Q253" s="7" t="s">
        <v>2045</v>
      </c>
      <c r="R253" s="8"/>
      <c r="S253" s="7" t="s">
        <v>1943</v>
      </c>
      <c r="T253" s="7" t="s">
        <v>235</v>
      </c>
      <c r="U253" s="7" t="s">
        <v>593</v>
      </c>
      <c r="V253" s="8"/>
      <c r="W253" s="8"/>
      <c r="X253" s="6" t="b">
        <v>0</v>
      </c>
      <c r="Y253" s="7" t="s">
        <v>40</v>
      </c>
      <c r="Z253" s="7" t="s">
        <v>1944</v>
      </c>
      <c r="AA253" s="6" t="b">
        <v>0</v>
      </c>
      <c r="AB253" s="6">
        <v>21455</v>
      </c>
      <c r="AC253" s="6">
        <v>3172</v>
      </c>
      <c r="AD253" s="6">
        <v>3038</v>
      </c>
      <c r="AE253" s="6">
        <v>28896</v>
      </c>
      <c r="AF253" s="7" t="s">
        <v>235</v>
      </c>
      <c r="AG253" s="7" t="s">
        <v>40</v>
      </c>
      <c r="AH253" s="6">
        <v>6</v>
      </c>
    </row>
    <row r="254" spans="1:34" ht="15">
      <c r="A254" s="3" t="s">
        <v>595</v>
      </c>
      <c r="B254" s="4">
        <v>9</v>
      </c>
      <c r="C254" s="3" t="s">
        <v>40</v>
      </c>
      <c r="D254" s="3" t="s">
        <v>596</v>
      </c>
      <c r="E254" s="3" t="s">
        <v>436</v>
      </c>
      <c r="F254" s="5"/>
      <c r="H254" s="3" t="s">
        <v>2019</v>
      </c>
      <c r="I254" s="6">
        <v>6</v>
      </c>
      <c r="J254" t="b">
        <f t="shared" si="3"/>
        <v>1</v>
      </c>
      <c r="K254" s="7" t="s">
        <v>595</v>
      </c>
      <c r="L254" s="7" t="s">
        <v>596</v>
      </c>
      <c r="M254" s="7" t="s">
        <v>2155</v>
      </c>
      <c r="N254" s="7" t="s">
        <v>2019</v>
      </c>
      <c r="O254" s="6">
        <v>9</v>
      </c>
      <c r="P254" s="7" t="s">
        <v>1955</v>
      </c>
      <c r="Q254" s="7" t="s">
        <v>2045</v>
      </c>
      <c r="R254" s="8"/>
      <c r="S254" s="7" t="s">
        <v>1943</v>
      </c>
      <c r="T254" s="7" t="s">
        <v>436</v>
      </c>
      <c r="U254" s="7" t="s">
        <v>595</v>
      </c>
      <c r="V254" s="8"/>
      <c r="W254" s="8"/>
      <c r="X254" s="6" t="b">
        <v>0</v>
      </c>
      <c r="Y254" s="7" t="s">
        <v>40</v>
      </c>
      <c r="Z254" s="7" t="s">
        <v>1944</v>
      </c>
      <c r="AA254" s="6" t="b">
        <v>0</v>
      </c>
      <c r="AB254" s="6">
        <v>16721</v>
      </c>
      <c r="AC254" s="6">
        <v>882</v>
      </c>
      <c r="AD254" s="6">
        <v>1684</v>
      </c>
      <c r="AE254" s="6">
        <v>20040</v>
      </c>
      <c r="AF254" s="7" t="s">
        <v>436</v>
      </c>
      <c r="AG254" s="7" t="s">
        <v>40</v>
      </c>
      <c r="AH254" s="6">
        <v>6</v>
      </c>
    </row>
    <row r="255" spans="1:34" ht="15">
      <c r="A255" s="3" t="s">
        <v>597</v>
      </c>
      <c r="B255" s="4">
        <v>9</v>
      </c>
      <c r="C255" s="3" t="s">
        <v>40</v>
      </c>
      <c r="D255" s="3" t="s">
        <v>598</v>
      </c>
      <c r="E255" s="3" t="s">
        <v>235</v>
      </c>
      <c r="F255" s="5"/>
      <c r="H255" s="3" t="s">
        <v>2019</v>
      </c>
      <c r="I255" s="6">
        <v>6</v>
      </c>
      <c r="J255" t="b">
        <f t="shared" si="3"/>
        <v>1</v>
      </c>
      <c r="K255" s="7" t="s">
        <v>597</v>
      </c>
      <c r="L255" s="7" t="s">
        <v>598</v>
      </c>
      <c r="M255" s="7" t="s">
        <v>2156</v>
      </c>
      <c r="N255" s="7" t="s">
        <v>2019</v>
      </c>
      <c r="O255" s="6">
        <v>9</v>
      </c>
      <c r="P255" s="7" t="s">
        <v>1955</v>
      </c>
      <c r="Q255" s="7" t="s">
        <v>2045</v>
      </c>
      <c r="R255" s="8"/>
      <c r="S255" s="7" t="s">
        <v>1943</v>
      </c>
      <c r="T255" s="7" t="s">
        <v>235</v>
      </c>
      <c r="U255" s="7" t="s">
        <v>597</v>
      </c>
      <c r="V255" s="8"/>
      <c r="W255" s="8"/>
      <c r="X255" s="6" t="b">
        <v>0</v>
      </c>
      <c r="Y255" s="7" t="s">
        <v>40</v>
      </c>
      <c r="Z255" s="7" t="s">
        <v>1944</v>
      </c>
      <c r="AA255" s="6" t="b">
        <v>0</v>
      </c>
      <c r="AB255" s="8"/>
      <c r="AC255" s="8"/>
      <c r="AD255" s="8"/>
      <c r="AE255" s="8"/>
      <c r="AF255" s="7" t="s">
        <v>235</v>
      </c>
      <c r="AG255" s="7" t="s">
        <v>40</v>
      </c>
      <c r="AH255" s="6">
        <v>6</v>
      </c>
    </row>
    <row r="256" spans="1:34" ht="15">
      <c r="A256" s="3" t="s">
        <v>599</v>
      </c>
      <c r="B256" s="4">
        <v>9</v>
      </c>
      <c r="C256" s="3" t="s">
        <v>40</v>
      </c>
      <c r="D256" s="3" t="s">
        <v>600</v>
      </c>
      <c r="E256" s="3" t="s">
        <v>433</v>
      </c>
      <c r="F256" s="5"/>
      <c r="H256" s="3" t="s">
        <v>2019</v>
      </c>
      <c r="I256" s="6">
        <v>6</v>
      </c>
      <c r="J256" t="b">
        <f t="shared" si="3"/>
        <v>1</v>
      </c>
      <c r="K256" s="7" t="s">
        <v>599</v>
      </c>
      <c r="L256" s="7" t="s">
        <v>600</v>
      </c>
      <c r="M256" s="7" t="s">
        <v>2157</v>
      </c>
      <c r="N256" s="7" t="s">
        <v>2019</v>
      </c>
      <c r="O256" s="6">
        <v>9</v>
      </c>
      <c r="P256" s="7" t="s">
        <v>1955</v>
      </c>
      <c r="Q256" s="7" t="s">
        <v>2051</v>
      </c>
      <c r="R256" s="8"/>
      <c r="S256" s="7" t="s">
        <v>1943</v>
      </c>
      <c r="T256" s="7" t="s">
        <v>433</v>
      </c>
      <c r="U256" s="7" t="s">
        <v>599</v>
      </c>
      <c r="V256" s="8"/>
      <c r="W256" s="8"/>
      <c r="X256" s="6" t="b">
        <v>0</v>
      </c>
      <c r="Y256" s="7" t="s">
        <v>40</v>
      </c>
      <c r="Z256" s="7" t="s">
        <v>1944</v>
      </c>
      <c r="AA256" s="6" t="b">
        <v>0</v>
      </c>
      <c r="AB256" s="8"/>
      <c r="AC256" s="8"/>
      <c r="AD256" s="8"/>
      <c r="AE256" s="8"/>
      <c r="AF256" s="7" t="s">
        <v>433</v>
      </c>
      <c r="AG256" s="7" t="s">
        <v>40</v>
      </c>
      <c r="AH256" s="6">
        <v>6</v>
      </c>
    </row>
    <row r="257" spans="1:34" ht="15">
      <c r="A257" s="3" t="s">
        <v>601</v>
      </c>
      <c r="B257" s="4">
        <v>9</v>
      </c>
      <c r="C257" s="3" t="s">
        <v>40</v>
      </c>
      <c r="D257" s="3" t="s">
        <v>602</v>
      </c>
      <c r="E257" s="3" t="s">
        <v>436</v>
      </c>
      <c r="F257" s="5"/>
      <c r="H257" s="3" t="s">
        <v>2019</v>
      </c>
      <c r="I257" s="6">
        <v>6</v>
      </c>
      <c r="J257" t="b">
        <f t="shared" si="3"/>
        <v>1</v>
      </c>
      <c r="K257" s="7" t="s">
        <v>601</v>
      </c>
      <c r="L257" s="7" t="s">
        <v>602</v>
      </c>
      <c r="M257" s="7" t="s">
        <v>2158</v>
      </c>
      <c r="N257" s="7" t="s">
        <v>2019</v>
      </c>
      <c r="O257" s="6">
        <v>9</v>
      </c>
      <c r="P257" s="7" t="s">
        <v>1955</v>
      </c>
      <c r="Q257" s="7" t="s">
        <v>2053</v>
      </c>
      <c r="R257" s="8"/>
      <c r="S257" s="7" t="s">
        <v>1943</v>
      </c>
      <c r="T257" s="7" t="s">
        <v>436</v>
      </c>
      <c r="U257" s="7" t="s">
        <v>601</v>
      </c>
      <c r="V257" s="8"/>
      <c r="W257" s="8"/>
      <c r="X257" s="6" t="b">
        <v>0</v>
      </c>
      <c r="Y257" s="7" t="s">
        <v>40</v>
      </c>
      <c r="Z257" s="7" t="s">
        <v>1944</v>
      </c>
      <c r="AA257" s="6" t="b">
        <v>0</v>
      </c>
      <c r="AB257" s="6">
        <v>1488</v>
      </c>
      <c r="AC257" s="6">
        <v>114</v>
      </c>
      <c r="AD257" s="6">
        <v>169</v>
      </c>
      <c r="AE257" s="6">
        <v>1834</v>
      </c>
      <c r="AF257" s="7" t="s">
        <v>436</v>
      </c>
      <c r="AG257" s="7" t="s">
        <v>40</v>
      </c>
      <c r="AH257" s="6">
        <v>6</v>
      </c>
    </row>
    <row r="258" spans="1:34" ht="15">
      <c r="A258" s="3" t="s">
        <v>603</v>
      </c>
      <c r="B258" s="4">
        <v>9</v>
      </c>
      <c r="C258" s="3" t="s">
        <v>40</v>
      </c>
      <c r="D258" s="3" t="s">
        <v>604</v>
      </c>
      <c r="E258" s="3" t="s">
        <v>436</v>
      </c>
      <c r="F258" s="5"/>
      <c r="H258" s="3" t="s">
        <v>2019</v>
      </c>
      <c r="I258" s="6">
        <v>6</v>
      </c>
      <c r="J258" t="b">
        <f t="shared" si="3"/>
        <v>1</v>
      </c>
      <c r="K258" s="7" t="s">
        <v>603</v>
      </c>
      <c r="L258" s="7" t="s">
        <v>604</v>
      </c>
      <c r="M258" s="7" t="s">
        <v>2159</v>
      </c>
      <c r="N258" s="7" t="s">
        <v>2019</v>
      </c>
      <c r="O258" s="6">
        <v>9</v>
      </c>
      <c r="P258" s="7" t="s">
        <v>1955</v>
      </c>
      <c r="Q258" s="7" t="s">
        <v>2036</v>
      </c>
      <c r="R258" s="8"/>
      <c r="S258" s="7" t="s">
        <v>1943</v>
      </c>
      <c r="T258" s="7" t="s">
        <v>436</v>
      </c>
      <c r="U258" s="7" t="s">
        <v>603</v>
      </c>
      <c r="V258" s="8"/>
      <c r="W258" s="8"/>
      <c r="X258" s="6" t="b">
        <v>0</v>
      </c>
      <c r="Y258" s="7" t="s">
        <v>40</v>
      </c>
      <c r="Z258" s="7" t="s">
        <v>1944</v>
      </c>
      <c r="AA258" s="6" t="b">
        <v>0</v>
      </c>
      <c r="AB258" s="6">
        <v>22895</v>
      </c>
      <c r="AC258" s="6">
        <v>2811</v>
      </c>
      <c r="AD258" s="6">
        <v>3639</v>
      </c>
      <c r="AE258" s="6">
        <v>32126</v>
      </c>
      <c r="AF258" s="7" t="s">
        <v>436</v>
      </c>
      <c r="AG258" s="7" t="s">
        <v>40</v>
      </c>
      <c r="AH258" s="6">
        <v>6</v>
      </c>
    </row>
    <row r="259" spans="1:34" ht="15">
      <c r="A259" s="3" t="s">
        <v>605</v>
      </c>
      <c r="B259" s="4">
        <v>9</v>
      </c>
      <c r="C259" s="3" t="s">
        <v>40</v>
      </c>
      <c r="D259" s="3" t="s">
        <v>606</v>
      </c>
      <c r="E259" s="3" t="s">
        <v>433</v>
      </c>
      <c r="F259" s="5"/>
      <c r="H259" s="3" t="s">
        <v>2019</v>
      </c>
      <c r="I259" s="6">
        <v>6</v>
      </c>
      <c r="J259" t="b">
        <f t="shared" ref="J259:J322" si="4">A259=K259</f>
        <v>1</v>
      </c>
      <c r="K259" s="7" t="s">
        <v>605</v>
      </c>
      <c r="L259" s="7" t="s">
        <v>606</v>
      </c>
      <c r="M259" s="7" t="s">
        <v>2160</v>
      </c>
      <c r="N259" s="7" t="s">
        <v>2019</v>
      </c>
      <c r="O259" s="6">
        <v>9</v>
      </c>
      <c r="P259" s="7" t="s">
        <v>1955</v>
      </c>
      <c r="Q259" s="7" t="s">
        <v>2055</v>
      </c>
      <c r="R259" s="8"/>
      <c r="S259" s="7" t="s">
        <v>1943</v>
      </c>
      <c r="T259" s="7" t="s">
        <v>433</v>
      </c>
      <c r="U259" s="7" t="s">
        <v>605</v>
      </c>
      <c r="V259" s="8"/>
      <c r="W259" s="8"/>
      <c r="X259" s="6" t="b">
        <v>0</v>
      </c>
      <c r="Y259" s="7" t="s">
        <v>40</v>
      </c>
      <c r="Z259" s="7" t="s">
        <v>1944</v>
      </c>
      <c r="AA259" s="6" t="b">
        <v>0</v>
      </c>
      <c r="AB259" s="6">
        <v>49007</v>
      </c>
      <c r="AC259" s="6">
        <v>2748</v>
      </c>
      <c r="AD259" s="6">
        <v>7795</v>
      </c>
      <c r="AE259" s="6">
        <v>63123</v>
      </c>
      <c r="AF259" s="7" t="s">
        <v>433</v>
      </c>
      <c r="AG259" s="7" t="s">
        <v>40</v>
      </c>
      <c r="AH259" s="6">
        <v>6</v>
      </c>
    </row>
    <row r="260" spans="1:34" ht="15">
      <c r="A260" s="3" t="s">
        <v>607</v>
      </c>
      <c r="B260" s="4">
        <v>9</v>
      </c>
      <c r="C260" s="3" t="s">
        <v>40</v>
      </c>
      <c r="D260" s="3" t="s">
        <v>608</v>
      </c>
      <c r="E260" s="3" t="s">
        <v>436</v>
      </c>
      <c r="F260" s="5"/>
      <c r="H260" s="3" t="s">
        <v>2019</v>
      </c>
      <c r="I260" s="6">
        <v>6</v>
      </c>
      <c r="J260" t="b">
        <f t="shared" si="4"/>
        <v>1</v>
      </c>
      <c r="K260" s="7" t="s">
        <v>607</v>
      </c>
      <c r="L260" s="7" t="s">
        <v>608</v>
      </c>
      <c r="M260" s="7" t="s">
        <v>2161</v>
      </c>
      <c r="N260" s="7" t="s">
        <v>2019</v>
      </c>
      <c r="O260" s="6">
        <v>9</v>
      </c>
      <c r="P260" s="7" t="s">
        <v>1955</v>
      </c>
      <c r="Q260" s="7" t="s">
        <v>2093</v>
      </c>
      <c r="R260" s="8"/>
      <c r="S260" s="7" t="s">
        <v>1943</v>
      </c>
      <c r="T260" s="7" t="s">
        <v>436</v>
      </c>
      <c r="U260" s="7" t="s">
        <v>607</v>
      </c>
      <c r="V260" s="8"/>
      <c r="W260" s="8"/>
      <c r="X260" s="6" t="b">
        <v>0</v>
      </c>
      <c r="Y260" s="7" t="s">
        <v>40</v>
      </c>
      <c r="Z260" s="7" t="s">
        <v>1944</v>
      </c>
      <c r="AA260" s="6" t="b">
        <v>0</v>
      </c>
      <c r="AB260" s="6">
        <v>4610</v>
      </c>
      <c r="AC260" s="6">
        <v>233</v>
      </c>
      <c r="AD260" s="6">
        <v>415</v>
      </c>
      <c r="AE260" s="6">
        <v>6125</v>
      </c>
      <c r="AF260" s="7" t="s">
        <v>436</v>
      </c>
      <c r="AG260" s="7" t="s">
        <v>40</v>
      </c>
      <c r="AH260" s="6">
        <v>6</v>
      </c>
    </row>
    <row r="261" spans="1:34" ht="15">
      <c r="A261" s="3" t="s">
        <v>609</v>
      </c>
      <c r="B261" s="4">
        <v>9</v>
      </c>
      <c r="C261" s="3" t="s">
        <v>40</v>
      </c>
      <c r="D261" s="3" t="s">
        <v>610</v>
      </c>
      <c r="E261" s="3" t="s">
        <v>436</v>
      </c>
      <c r="F261" s="5"/>
      <c r="H261" s="3" t="s">
        <v>2019</v>
      </c>
      <c r="I261" s="6">
        <v>6</v>
      </c>
      <c r="J261" t="b">
        <f t="shared" si="4"/>
        <v>1</v>
      </c>
      <c r="K261" s="7" t="s">
        <v>609</v>
      </c>
      <c r="L261" s="7" t="s">
        <v>610</v>
      </c>
      <c r="M261" s="7" t="s">
        <v>2162</v>
      </c>
      <c r="N261" s="7" t="s">
        <v>2019</v>
      </c>
      <c r="O261" s="6">
        <v>9</v>
      </c>
      <c r="P261" s="7" t="s">
        <v>1955</v>
      </c>
      <c r="Q261" s="7" t="s">
        <v>2039</v>
      </c>
      <c r="R261" s="8"/>
      <c r="S261" s="7" t="s">
        <v>1943</v>
      </c>
      <c r="T261" s="7" t="s">
        <v>436</v>
      </c>
      <c r="U261" s="7" t="s">
        <v>609</v>
      </c>
      <c r="V261" s="8"/>
      <c r="W261" s="8"/>
      <c r="X261" s="6" t="b">
        <v>0</v>
      </c>
      <c r="Y261" s="7" t="s">
        <v>40</v>
      </c>
      <c r="Z261" s="7" t="s">
        <v>1944</v>
      </c>
      <c r="AA261" s="6" t="b">
        <v>0</v>
      </c>
      <c r="AB261" s="6">
        <v>3183</v>
      </c>
      <c r="AC261" s="6">
        <v>377</v>
      </c>
      <c r="AD261" s="6">
        <v>476</v>
      </c>
      <c r="AE261" s="6">
        <v>4474</v>
      </c>
      <c r="AF261" s="7" t="s">
        <v>436</v>
      </c>
      <c r="AG261" s="7" t="s">
        <v>40</v>
      </c>
      <c r="AH261" s="6">
        <v>6</v>
      </c>
    </row>
    <row r="262" spans="1:34" ht="15">
      <c r="A262" s="3" t="s">
        <v>611</v>
      </c>
      <c r="B262" s="4">
        <v>9</v>
      </c>
      <c r="C262" s="3" t="s">
        <v>40</v>
      </c>
      <c r="D262" s="3" t="s">
        <v>612</v>
      </c>
      <c r="E262" s="3" t="s">
        <v>235</v>
      </c>
      <c r="F262" s="5"/>
      <c r="H262" s="3" t="s">
        <v>2019</v>
      </c>
      <c r="I262" s="6">
        <v>6</v>
      </c>
      <c r="J262" t="b">
        <f t="shared" si="4"/>
        <v>1</v>
      </c>
      <c r="K262" s="7" t="s">
        <v>611</v>
      </c>
      <c r="L262" s="7" t="s">
        <v>612</v>
      </c>
      <c r="M262" s="7" t="s">
        <v>2163</v>
      </c>
      <c r="N262" s="7" t="s">
        <v>2019</v>
      </c>
      <c r="O262" s="6">
        <v>9</v>
      </c>
      <c r="P262" s="7" t="s">
        <v>1955</v>
      </c>
      <c r="Q262" s="7" t="s">
        <v>2069</v>
      </c>
      <c r="R262" s="8"/>
      <c r="S262" s="7" t="s">
        <v>1943</v>
      </c>
      <c r="T262" s="7" t="s">
        <v>235</v>
      </c>
      <c r="U262" s="7" t="s">
        <v>611</v>
      </c>
      <c r="V262" s="8"/>
      <c r="W262" s="8"/>
      <c r="X262" s="6" t="b">
        <v>0</v>
      </c>
      <c r="Y262" s="7" t="s">
        <v>40</v>
      </c>
      <c r="Z262" s="7" t="s">
        <v>1944</v>
      </c>
      <c r="AA262" s="6" t="b">
        <v>0</v>
      </c>
      <c r="AB262" s="8"/>
      <c r="AC262" s="8"/>
      <c r="AD262" s="8"/>
      <c r="AE262" s="8"/>
      <c r="AF262" s="7" t="s">
        <v>235</v>
      </c>
      <c r="AG262" s="7" t="s">
        <v>40</v>
      </c>
      <c r="AH262" s="6">
        <v>6</v>
      </c>
    </row>
    <row r="263" spans="1:34" ht="15">
      <c r="A263" s="3" t="s">
        <v>613</v>
      </c>
      <c r="B263" s="4">
        <v>9</v>
      </c>
      <c r="C263" s="3" t="s">
        <v>43</v>
      </c>
      <c r="D263" s="3" t="s">
        <v>614</v>
      </c>
      <c r="E263" s="3" t="s">
        <v>436</v>
      </c>
      <c r="F263" s="5"/>
      <c r="H263" s="3" t="s">
        <v>2019</v>
      </c>
      <c r="I263" s="6">
        <v>6</v>
      </c>
      <c r="J263" t="b">
        <f t="shared" si="4"/>
        <v>1</v>
      </c>
      <c r="K263" s="7" t="s">
        <v>613</v>
      </c>
      <c r="L263" s="7" t="s">
        <v>614</v>
      </c>
      <c r="M263" s="7" t="s">
        <v>2164</v>
      </c>
      <c r="N263" s="7" t="s">
        <v>2019</v>
      </c>
      <c r="O263" s="6">
        <v>9</v>
      </c>
      <c r="P263" s="7" t="s">
        <v>1956</v>
      </c>
      <c r="Q263" s="7" t="s">
        <v>2066</v>
      </c>
      <c r="R263" s="8"/>
      <c r="S263" s="7" t="s">
        <v>1943</v>
      </c>
      <c r="T263" s="7" t="s">
        <v>436</v>
      </c>
      <c r="U263" s="7" t="s">
        <v>613</v>
      </c>
      <c r="V263" s="8"/>
      <c r="W263" s="8"/>
      <c r="X263" s="6" t="b">
        <v>0</v>
      </c>
      <c r="Y263" s="7" t="s">
        <v>43</v>
      </c>
      <c r="Z263" s="7" t="s">
        <v>1944</v>
      </c>
      <c r="AA263" s="6" t="b">
        <v>0</v>
      </c>
      <c r="AB263" s="8"/>
      <c r="AC263" s="8"/>
      <c r="AD263" s="8"/>
      <c r="AE263" s="8"/>
      <c r="AF263" s="7" t="s">
        <v>436</v>
      </c>
      <c r="AG263" s="7" t="s">
        <v>43</v>
      </c>
      <c r="AH263" s="6">
        <v>6</v>
      </c>
    </row>
    <row r="264" spans="1:34" ht="15">
      <c r="A264" s="3" t="s">
        <v>615</v>
      </c>
      <c r="B264" s="4">
        <v>9</v>
      </c>
      <c r="C264" s="3" t="s">
        <v>43</v>
      </c>
      <c r="D264" s="3" t="s">
        <v>616</v>
      </c>
      <c r="E264" s="3" t="s">
        <v>436</v>
      </c>
      <c r="F264" s="5"/>
      <c r="H264" s="3" t="s">
        <v>2019</v>
      </c>
      <c r="I264" s="6">
        <v>6</v>
      </c>
      <c r="J264" t="b">
        <f t="shared" si="4"/>
        <v>1</v>
      </c>
      <c r="K264" s="7" t="s">
        <v>615</v>
      </c>
      <c r="L264" s="7" t="s">
        <v>616</v>
      </c>
      <c r="M264" s="7" t="s">
        <v>2165</v>
      </c>
      <c r="N264" s="7" t="s">
        <v>2019</v>
      </c>
      <c r="O264" s="6">
        <v>9</v>
      </c>
      <c r="P264" s="7" t="s">
        <v>1956</v>
      </c>
      <c r="Q264" s="7" t="s">
        <v>2045</v>
      </c>
      <c r="R264" s="8"/>
      <c r="S264" s="7" t="s">
        <v>1943</v>
      </c>
      <c r="T264" s="7" t="s">
        <v>436</v>
      </c>
      <c r="U264" s="7" t="s">
        <v>615</v>
      </c>
      <c r="V264" s="8"/>
      <c r="W264" s="8"/>
      <c r="X264" s="6" t="b">
        <v>0</v>
      </c>
      <c r="Y264" s="7" t="s">
        <v>43</v>
      </c>
      <c r="Z264" s="7" t="s">
        <v>1944</v>
      </c>
      <c r="AA264" s="6" t="b">
        <v>0</v>
      </c>
      <c r="AB264" s="6">
        <v>5773</v>
      </c>
      <c r="AC264" s="6">
        <v>525</v>
      </c>
      <c r="AD264" s="6">
        <v>789</v>
      </c>
      <c r="AE264" s="6">
        <v>7719</v>
      </c>
      <c r="AF264" s="7" t="s">
        <v>436</v>
      </c>
      <c r="AG264" s="7" t="s">
        <v>43</v>
      </c>
      <c r="AH264" s="6">
        <v>6</v>
      </c>
    </row>
    <row r="265" spans="1:34" ht="15">
      <c r="A265" s="3" t="s">
        <v>617</v>
      </c>
      <c r="B265" s="4">
        <v>9</v>
      </c>
      <c r="C265" s="3" t="s">
        <v>43</v>
      </c>
      <c r="D265" s="3" t="s">
        <v>618</v>
      </c>
      <c r="E265" s="3" t="s">
        <v>436</v>
      </c>
      <c r="F265" s="5"/>
      <c r="H265" s="3" t="s">
        <v>2019</v>
      </c>
      <c r="I265" s="6">
        <v>6</v>
      </c>
      <c r="J265" t="b">
        <f t="shared" si="4"/>
        <v>1</v>
      </c>
      <c r="K265" s="7" t="s">
        <v>617</v>
      </c>
      <c r="L265" s="7" t="s">
        <v>618</v>
      </c>
      <c r="M265" s="7" t="s">
        <v>2166</v>
      </c>
      <c r="N265" s="7" t="s">
        <v>2019</v>
      </c>
      <c r="O265" s="6">
        <v>9</v>
      </c>
      <c r="P265" s="7" t="s">
        <v>1956</v>
      </c>
      <c r="Q265" s="7" t="s">
        <v>2051</v>
      </c>
      <c r="R265" s="8"/>
      <c r="S265" s="7" t="s">
        <v>1943</v>
      </c>
      <c r="T265" s="7" t="s">
        <v>436</v>
      </c>
      <c r="U265" s="7" t="s">
        <v>617</v>
      </c>
      <c r="V265" s="8"/>
      <c r="W265" s="8"/>
      <c r="X265" s="6" t="b">
        <v>0</v>
      </c>
      <c r="Y265" s="7" t="s">
        <v>43</v>
      </c>
      <c r="Z265" s="7" t="s">
        <v>1944</v>
      </c>
      <c r="AA265" s="6" t="b">
        <v>0</v>
      </c>
      <c r="AB265" s="6">
        <v>2311</v>
      </c>
      <c r="AC265" s="6">
        <v>603</v>
      </c>
      <c r="AD265" s="6">
        <v>1636</v>
      </c>
      <c r="AE265" s="6">
        <v>9551</v>
      </c>
      <c r="AF265" s="7" t="s">
        <v>436</v>
      </c>
      <c r="AG265" s="7" t="s">
        <v>43</v>
      </c>
      <c r="AH265" s="6">
        <v>6</v>
      </c>
    </row>
    <row r="266" spans="1:34" ht="15">
      <c r="A266" s="3" t="s">
        <v>619</v>
      </c>
      <c r="B266" s="4">
        <v>9</v>
      </c>
      <c r="C266" s="3" t="s">
        <v>43</v>
      </c>
      <c r="D266" s="3" t="s">
        <v>620</v>
      </c>
      <c r="E266" s="3" t="s">
        <v>436</v>
      </c>
      <c r="F266" s="5"/>
      <c r="H266" s="3" t="s">
        <v>2019</v>
      </c>
      <c r="I266" s="6">
        <v>6</v>
      </c>
      <c r="J266" t="b">
        <f t="shared" si="4"/>
        <v>1</v>
      </c>
      <c r="K266" s="7" t="s">
        <v>619</v>
      </c>
      <c r="L266" s="7" t="s">
        <v>620</v>
      </c>
      <c r="M266" s="7" t="s">
        <v>2167</v>
      </c>
      <c r="N266" s="7" t="s">
        <v>2019</v>
      </c>
      <c r="O266" s="6">
        <v>9</v>
      </c>
      <c r="P266" s="7" t="s">
        <v>1956</v>
      </c>
      <c r="Q266" s="7" t="s">
        <v>2053</v>
      </c>
      <c r="R266" s="8"/>
      <c r="S266" s="7" t="s">
        <v>1943</v>
      </c>
      <c r="T266" s="7" t="s">
        <v>436</v>
      </c>
      <c r="U266" s="7" t="s">
        <v>619</v>
      </c>
      <c r="V266" s="8"/>
      <c r="W266" s="8"/>
      <c r="X266" s="6" t="b">
        <v>0</v>
      </c>
      <c r="Y266" s="7" t="s">
        <v>43</v>
      </c>
      <c r="Z266" s="7" t="s">
        <v>1944</v>
      </c>
      <c r="AA266" s="6" t="b">
        <v>0</v>
      </c>
      <c r="AB266" s="6">
        <v>3614</v>
      </c>
      <c r="AC266" s="6">
        <v>613</v>
      </c>
      <c r="AD266" s="6">
        <v>526</v>
      </c>
      <c r="AE266" s="6">
        <v>5250</v>
      </c>
      <c r="AF266" s="7" t="s">
        <v>436</v>
      </c>
      <c r="AG266" s="7" t="s">
        <v>43</v>
      </c>
      <c r="AH266" s="6">
        <v>6</v>
      </c>
    </row>
    <row r="267" spans="1:34" ht="15">
      <c r="A267" s="3" t="s">
        <v>621</v>
      </c>
      <c r="B267" s="4">
        <v>9</v>
      </c>
      <c r="C267" s="3" t="s">
        <v>43</v>
      </c>
      <c r="D267" s="3" t="s">
        <v>622</v>
      </c>
      <c r="E267" s="3" t="s">
        <v>235</v>
      </c>
      <c r="F267" s="5"/>
      <c r="H267" s="3" t="s">
        <v>2019</v>
      </c>
      <c r="I267" s="6">
        <v>6</v>
      </c>
      <c r="J267" t="b">
        <f t="shared" si="4"/>
        <v>1</v>
      </c>
      <c r="K267" s="7" t="s">
        <v>621</v>
      </c>
      <c r="L267" s="7" t="s">
        <v>622</v>
      </c>
      <c r="M267" s="7" t="s">
        <v>2168</v>
      </c>
      <c r="N267" s="7" t="s">
        <v>2019</v>
      </c>
      <c r="O267" s="6">
        <v>9</v>
      </c>
      <c r="P267" s="7" t="s">
        <v>1956</v>
      </c>
      <c r="Q267" s="7" t="s">
        <v>2036</v>
      </c>
      <c r="R267" s="8"/>
      <c r="S267" s="7" t="s">
        <v>1943</v>
      </c>
      <c r="T267" s="7" t="s">
        <v>235</v>
      </c>
      <c r="U267" s="7" t="s">
        <v>621</v>
      </c>
      <c r="V267" s="8"/>
      <c r="W267" s="8"/>
      <c r="X267" s="6" t="b">
        <v>0</v>
      </c>
      <c r="Y267" s="7" t="s">
        <v>43</v>
      </c>
      <c r="Z267" s="7" t="s">
        <v>1944</v>
      </c>
      <c r="AA267" s="6" t="b">
        <v>0</v>
      </c>
      <c r="AB267" s="8"/>
      <c r="AC267" s="8"/>
      <c r="AD267" s="8"/>
      <c r="AE267" s="8"/>
      <c r="AF267" s="7" t="s">
        <v>235</v>
      </c>
      <c r="AG267" s="7" t="s">
        <v>43</v>
      </c>
      <c r="AH267" s="6">
        <v>6</v>
      </c>
    </row>
    <row r="268" spans="1:34" ht="15">
      <c r="A268" s="3" t="s">
        <v>623</v>
      </c>
      <c r="B268" s="4">
        <v>3</v>
      </c>
      <c r="C268" s="3" t="s">
        <v>46</v>
      </c>
      <c r="D268" s="3" t="s">
        <v>624</v>
      </c>
      <c r="E268" s="3" t="s">
        <v>436</v>
      </c>
      <c r="F268" s="5"/>
      <c r="H268" s="3" t="s">
        <v>2019</v>
      </c>
      <c r="I268" s="6">
        <v>6</v>
      </c>
      <c r="J268" t="b">
        <f t="shared" si="4"/>
        <v>1</v>
      </c>
      <c r="K268" s="7" t="s">
        <v>623</v>
      </c>
      <c r="L268" s="7" t="s">
        <v>624</v>
      </c>
      <c r="M268" s="7" t="s">
        <v>2169</v>
      </c>
      <c r="N268" s="7" t="s">
        <v>2019</v>
      </c>
      <c r="O268" s="6">
        <v>3</v>
      </c>
      <c r="P268" s="7" t="s">
        <v>1957</v>
      </c>
      <c r="Q268" s="7" t="s">
        <v>2066</v>
      </c>
      <c r="R268" s="8"/>
      <c r="S268" s="7" t="s">
        <v>1943</v>
      </c>
      <c r="T268" s="7" t="s">
        <v>436</v>
      </c>
      <c r="U268" s="7" t="s">
        <v>623</v>
      </c>
      <c r="V268" s="8"/>
      <c r="W268" s="8"/>
      <c r="X268" s="6" t="b">
        <v>0</v>
      </c>
      <c r="Y268" s="7" t="s">
        <v>46</v>
      </c>
      <c r="Z268" s="7" t="s">
        <v>1944</v>
      </c>
      <c r="AA268" s="6" t="b">
        <v>0</v>
      </c>
      <c r="AB268" s="6">
        <v>30961</v>
      </c>
      <c r="AC268" s="6">
        <v>4016</v>
      </c>
      <c r="AD268" s="6">
        <v>8891</v>
      </c>
      <c r="AE268" s="6">
        <v>45296</v>
      </c>
      <c r="AF268" s="7" t="s">
        <v>436</v>
      </c>
      <c r="AG268" s="7" t="s">
        <v>46</v>
      </c>
      <c r="AH268" s="6">
        <v>6</v>
      </c>
    </row>
    <row r="269" spans="1:34" ht="15">
      <c r="A269" s="3" t="s">
        <v>625</v>
      </c>
      <c r="B269" s="4">
        <v>3</v>
      </c>
      <c r="C269" s="3" t="s">
        <v>46</v>
      </c>
      <c r="D269" s="3" t="s">
        <v>626</v>
      </c>
      <c r="E269" s="3" t="s">
        <v>433</v>
      </c>
      <c r="F269" s="5"/>
      <c r="H269" s="3" t="s">
        <v>2019</v>
      </c>
      <c r="I269" s="6">
        <v>6</v>
      </c>
      <c r="J269" t="b">
        <f t="shared" si="4"/>
        <v>1</v>
      </c>
      <c r="K269" s="7" t="s">
        <v>625</v>
      </c>
      <c r="L269" s="7" t="s">
        <v>626</v>
      </c>
      <c r="M269" s="7" t="s">
        <v>2170</v>
      </c>
      <c r="N269" s="7" t="s">
        <v>2019</v>
      </c>
      <c r="O269" s="6">
        <v>3</v>
      </c>
      <c r="P269" s="7" t="s">
        <v>1957</v>
      </c>
      <c r="Q269" s="7" t="s">
        <v>2045</v>
      </c>
      <c r="R269" s="8"/>
      <c r="S269" s="7" t="s">
        <v>1943</v>
      </c>
      <c r="T269" s="7" t="s">
        <v>433</v>
      </c>
      <c r="U269" s="7" t="s">
        <v>625</v>
      </c>
      <c r="V269" s="8"/>
      <c r="W269" s="8"/>
      <c r="X269" s="6" t="b">
        <v>0</v>
      </c>
      <c r="Y269" s="7" t="s">
        <v>46</v>
      </c>
      <c r="Z269" s="7" t="s">
        <v>1944</v>
      </c>
      <c r="AA269" s="6" t="b">
        <v>0</v>
      </c>
      <c r="AB269" s="6">
        <v>6157</v>
      </c>
      <c r="AC269" s="6">
        <v>240</v>
      </c>
      <c r="AD269" s="6">
        <v>416</v>
      </c>
      <c r="AE269" s="6">
        <v>7013</v>
      </c>
      <c r="AF269" s="7" t="s">
        <v>433</v>
      </c>
      <c r="AG269" s="7" t="s">
        <v>46</v>
      </c>
      <c r="AH269" s="6">
        <v>6</v>
      </c>
    </row>
    <row r="270" spans="1:34" ht="15">
      <c r="A270" s="3" t="s">
        <v>627</v>
      </c>
      <c r="B270" s="4">
        <v>3</v>
      </c>
      <c r="C270" s="3" t="s">
        <v>46</v>
      </c>
      <c r="D270" s="3" t="s">
        <v>628</v>
      </c>
      <c r="E270" s="3" t="s">
        <v>433</v>
      </c>
      <c r="F270" s="5"/>
      <c r="H270" s="3" t="s">
        <v>2019</v>
      </c>
      <c r="I270" s="6">
        <v>6</v>
      </c>
      <c r="J270" t="b">
        <f t="shared" si="4"/>
        <v>1</v>
      </c>
      <c r="K270" s="7" t="s">
        <v>627</v>
      </c>
      <c r="L270" s="7" t="s">
        <v>628</v>
      </c>
      <c r="M270" s="7" t="s">
        <v>2171</v>
      </c>
      <c r="N270" s="7" t="s">
        <v>2019</v>
      </c>
      <c r="O270" s="6">
        <v>3</v>
      </c>
      <c r="P270" s="7" t="s">
        <v>1957</v>
      </c>
      <c r="Q270" s="7" t="s">
        <v>2051</v>
      </c>
      <c r="R270" s="8"/>
      <c r="S270" s="7" t="s">
        <v>1943</v>
      </c>
      <c r="T270" s="7" t="s">
        <v>433</v>
      </c>
      <c r="U270" s="7" t="s">
        <v>627</v>
      </c>
      <c r="V270" s="8"/>
      <c r="W270" s="8"/>
      <c r="X270" s="6" t="b">
        <v>0</v>
      </c>
      <c r="Y270" s="7" t="s">
        <v>46</v>
      </c>
      <c r="Z270" s="7" t="s">
        <v>1944</v>
      </c>
      <c r="AA270" s="6" t="b">
        <v>0</v>
      </c>
      <c r="AB270" s="8"/>
      <c r="AC270" s="8"/>
      <c r="AD270" s="8"/>
      <c r="AE270" s="8"/>
      <c r="AF270" s="7" t="s">
        <v>433</v>
      </c>
      <c r="AG270" s="7" t="s">
        <v>46</v>
      </c>
      <c r="AH270" s="6">
        <v>6</v>
      </c>
    </row>
    <row r="271" spans="1:34" ht="15">
      <c r="A271" s="3" t="s">
        <v>629</v>
      </c>
      <c r="B271" s="4">
        <v>3</v>
      </c>
      <c r="C271" s="3" t="s">
        <v>46</v>
      </c>
      <c r="D271" s="3" t="s">
        <v>630</v>
      </c>
      <c r="E271" s="3" t="s">
        <v>436</v>
      </c>
      <c r="F271" s="5"/>
      <c r="H271" s="3" t="s">
        <v>2019</v>
      </c>
      <c r="I271" s="6">
        <v>6</v>
      </c>
      <c r="J271" t="b">
        <f t="shared" si="4"/>
        <v>1</v>
      </c>
      <c r="K271" s="7" t="s">
        <v>629</v>
      </c>
      <c r="L271" s="7" t="s">
        <v>630</v>
      </c>
      <c r="M271" s="7" t="s">
        <v>2172</v>
      </c>
      <c r="N271" s="7" t="s">
        <v>2019</v>
      </c>
      <c r="O271" s="6">
        <v>3</v>
      </c>
      <c r="P271" s="7" t="s">
        <v>1957</v>
      </c>
      <c r="Q271" s="7" t="s">
        <v>2053</v>
      </c>
      <c r="R271" s="8"/>
      <c r="S271" s="7" t="s">
        <v>1943</v>
      </c>
      <c r="T271" s="7" t="s">
        <v>436</v>
      </c>
      <c r="U271" s="7" t="s">
        <v>629</v>
      </c>
      <c r="V271" s="8"/>
      <c r="W271" s="8"/>
      <c r="X271" s="6" t="b">
        <v>0</v>
      </c>
      <c r="Y271" s="7" t="s">
        <v>46</v>
      </c>
      <c r="Z271" s="7" t="s">
        <v>1944</v>
      </c>
      <c r="AA271" s="6" t="b">
        <v>0</v>
      </c>
      <c r="AB271" s="6">
        <v>1379</v>
      </c>
      <c r="AC271" s="6">
        <v>535</v>
      </c>
      <c r="AD271" s="6">
        <v>505</v>
      </c>
      <c r="AE271" s="6">
        <v>48144</v>
      </c>
      <c r="AF271" s="7" t="s">
        <v>436</v>
      </c>
      <c r="AG271" s="7" t="s">
        <v>46</v>
      </c>
      <c r="AH271" s="6">
        <v>6</v>
      </c>
    </row>
    <row r="272" spans="1:34" ht="15">
      <c r="A272" s="3" t="s">
        <v>631</v>
      </c>
      <c r="B272" s="4">
        <v>3</v>
      </c>
      <c r="C272" s="3" t="s">
        <v>46</v>
      </c>
      <c r="D272" s="3" t="s">
        <v>632</v>
      </c>
      <c r="E272" s="3" t="s">
        <v>428</v>
      </c>
      <c r="F272" s="5"/>
      <c r="H272" s="3" t="s">
        <v>2019</v>
      </c>
      <c r="I272" s="6">
        <v>6</v>
      </c>
      <c r="J272" t="b">
        <f t="shared" si="4"/>
        <v>1</v>
      </c>
      <c r="K272" s="7" t="s">
        <v>631</v>
      </c>
      <c r="L272" s="7" t="s">
        <v>632</v>
      </c>
      <c r="M272" s="7" t="s">
        <v>2173</v>
      </c>
      <c r="N272" s="7" t="s">
        <v>2019</v>
      </c>
      <c r="O272" s="6">
        <v>3</v>
      </c>
      <c r="P272" s="7" t="s">
        <v>1957</v>
      </c>
      <c r="Q272" s="7" t="s">
        <v>2036</v>
      </c>
      <c r="R272" s="8"/>
      <c r="S272" s="7" t="s">
        <v>1943</v>
      </c>
      <c r="T272" s="7" t="s">
        <v>428</v>
      </c>
      <c r="U272" s="7" t="s">
        <v>631</v>
      </c>
      <c r="V272" s="8"/>
      <c r="W272" s="8"/>
      <c r="X272" s="6" t="b">
        <v>0</v>
      </c>
      <c r="Y272" s="7" t="s">
        <v>46</v>
      </c>
      <c r="Z272" s="7" t="s">
        <v>1944</v>
      </c>
      <c r="AA272" s="6" t="b">
        <v>0</v>
      </c>
      <c r="AB272" s="6">
        <v>56740</v>
      </c>
      <c r="AC272" s="6">
        <v>5182</v>
      </c>
      <c r="AD272" s="6">
        <v>14080</v>
      </c>
      <c r="AE272" s="6">
        <v>80588</v>
      </c>
      <c r="AF272" s="7" t="s">
        <v>428</v>
      </c>
      <c r="AG272" s="7" t="s">
        <v>46</v>
      </c>
      <c r="AH272" s="6">
        <v>6</v>
      </c>
    </row>
    <row r="273" spans="1:34" ht="15">
      <c r="A273" s="3" t="s">
        <v>633</v>
      </c>
      <c r="B273" s="4">
        <v>3</v>
      </c>
      <c r="C273" s="3" t="s">
        <v>46</v>
      </c>
      <c r="D273" s="3" t="s">
        <v>634</v>
      </c>
      <c r="E273" s="3" t="s">
        <v>428</v>
      </c>
      <c r="F273" s="5"/>
      <c r="H273" s="3" t="s">
        <v>2019</v>
      </c>
      <c r="I273" s="6">
        <v>6</v>
      </c>
      <c r="J273" t="b">
        <f t="shared" si="4"/>
        <v>1</v>
      </c>
      <c r="K273" s="7" t="s">
        <v>633</v>
      </c>
      <c r="L273" s="7" t="s">
        <v>634</v>
      </c>
      <c r="M273" s="7" t="s">
        <v>2174</v>
      </c>
      <c r="N273" s="7" t="s">
        <v>2019</v>
      </c>
      <c r="O273" s="6">
        <v>3</v>
      </c>
      <c r="P273" s="7" t="s">
        <v>1957</v>
      </c>
      <c r="Q273" s="7" t="s">
        <v>2093</v>
      </c>
      <c r="R273" s="8"/>
      <c r="S273" s="7" t="s">
        <v>1943</v>
      </c>
      <c r="T273" s="7" t="s">
        <v>428</v>
      </c>
      <c r="U273" s="7" t="s">
        <v>633</v>
      </c>
      <c r="V273" s="8"/>
      <c r="W273" s="8"/>
      <c r="X273" s="6" t="b">
        <v>0</v>
      </c>
      <c r="Y273" s="7" t="s">
        <v>46</v>
      </c>
      <c r="Z273" s="7" t="s">
        <v>1944</v>
      </c>
      <c r="AA273" s="6" t="b">
        <v>0</v>
      </c>
      <c r="AB273" s="6">
        <v>0</v>
      </c>
      <c r="AC273" s="6">
        <v>126</v>
      </c>
      <c r="AD273" s="6">
        <v>105</v>
      </c>
      <c r="AE273" s="6">
        <v>231</v>
      </c>
      <c r="AF273" s="7" t="s">
        <v>428</v>
      </c>
      <c r="AG273" s="7" t="s">
        <v>46</v>
      </c>
      <c r="AH273" s="6">
        <v>6</v>
      </c>
    </row>
    <row r="274" spans="1:34" ht="15">
      <c r="A274" s="3" t="s">
        <v>635</v>
      </c>
      <c r="B274" s="4">
        <v>3</v>
      </c>
      <c r="C274" s="3" t="s">
        <v>46</v>
      </c>
      <c r="D274" s="3" t="s">
        <v>636</v>
      </c>
      <c r="E274" s="3" t="s">
        <v>436</v>
      </c>
      <c r="F274" s="5"/>
      <c r="H274" s="3" t="s">
        <v>2019</v>
      </c>
      <c r="I274" s="6">
        <v>6</v>
      </c>
      <c r="J274" t="b">
        <f t="shared" si="4"/>
        <v>1</v>
      </c>
      <c r="K274" s="7" t="s">
        <v>635</v>
      </c>
      <c r="L274" s="7" t="s">
        <v>636</v>
      </c>
      <c r="M274" s="7" t="s">
        <v>2175</v>
      </c>
      <c r="N274" s="7" t="s">
        <v>2019</v>
      </c>
      <c r="O274" s="6">
        <v>3</v>
      </c>
      <c r="P274" s="7" t="s">
        <v>1957</v>
      </c>
      <c r="Q274" s="7" t="s">
        <v>2039</v>
      </c>
      <c r="R274" s="8"/>
      <c r="S274" s="7" t="s">
        <v>1943</v>
      </c>
      <c r="T274" s="7" t="s">
        <v>436</v>
      </c>
      <c r="U274" s="7" t="s">
        <v>635</v>
      </c>
      <c r="V274" s="8"/>
      <c r="W274" s="8"/>
      <c r="X274" s="6" t="b">
        <v>0</v>
      </c>
      <c r="Y274" s="7" t="s">
        <v>46</v>
      </c>
      <c r="Z274" s="7" t="s">
        <v>1944</v>
      </c>
      <c r="AA274" s="6" t="b">
        <v>0</v>
      </c>
      <c r="AB274" s="6">
        <v>26232</v>
      </c>
      <c r="AC274" s="8"/>
      <c r="AD274" s="8"/>
      <c r="AE274" s="6">
        <v>38523</v>
      </c>
      <c r="AF274" s="7" t="s">
        <v>436</v>
      </c>
      <c r="AG274" s="7" t="s">
        <v>46</v>
      </c>
      <c r="AH274" s="6">
        <v>6</v>
      </c>
    </row>
    <row r="275" spans="1:34" ht="15">
      <c r="A275" s="3" t="s">
        <v>637</v>
      </c>
      <c r="B275" s="4">
        <v>3</v>
      </c>
      <c r="C275" s="3" t="s">
        <v>49</v>
      </c>
      <c r="D275" s="3" t="s">
        <v>638</v>
      </c>
      <c r="E275" s="3" t="s">
        <v>428</v>
      </c>
      <c r="F275" s="5"/>
      <c r="H275" s="3" t="s">
        <v>2019</v>
      </c>
      <c r="I275" s="6">
        <v>6</v>
      </c>
      <c r="J275" t="b">
        <f t="shared" si="4"/>
        <v>1</v>
      </c>
      <c r="K275" s="7" t="s">
        <v>637</v>
      </c>
      <c r="L275" s="7" t="s">
        <v>638</v>
      </c>
      <c r="M275" s="7" t="s">
        <v>2176</v>
      </c>
      <c r="N275" s="7" t="s">
        <v>2019</v>
      </c>
      <c r="O275" s="6">
        <v>3</v>
      </c>
      <c r="P275" s="7" t="s">
        <v>1958</v>
      </c>
      <c r="Q275" s="7" t="s">
        <v>2066</v>
      </c>
      <c r="R275" s="8"/>
      <c r="S275" s="7" t="s">
        <v>1943</v>
      </c>
      <c r="T275" s="7" t="s">
        <v>428</v>
      </c>
      <c r="U275" s="7" t="s">
        <v>637</v>
      </c>
      <c r="V275" s="8"/>
      <c r="W275" s="8"/>
      <c r="X275" s="6" t="b">
        <v>0</v>
      </c>
      <c r="Y275" s="7" t="s">
        <v>49</v>
      </c>
      <c r="Z275" s="7" t="s">
        <v>1944</v>
      </c>
      <c r="AA275" s="6" t="b">
        <v>0</v>
      </c>
      <c r="AB275" s="8"/>
      <c r="AC275" s="8"/>
      <c r="AD275" s="8"/>
      <c r="AE275" s="8"/>
      <c r="AF275" s="7" t="s">
        <v>428</v>
      </c>
      <c r="AG275" s="7" t="s">
        <v>49</v>
      </c>
      <c r="AH275" s="6">
        <v>6</v>
      </c>
    </row>
    <row r="276" spans="1:34" ht="15">
      <c r="A276" s="3" t="s">
        <v>639</v>
      </c>
      <c r="B276" s="4">
        <v>3</v>
      </c>
      <c r="C276" s="3" t="s">
        <v>49</v>
      </c>
      <c r="D276" s="3" t="s">
        <v>640</v>
      </c>
      <c r="E276" s="3" t="s">
        <v>433</v>
      </c>
      <c r="F276" s="5"/>
      <c r="H276" s="3" t="s">
        <v>2019</v>
      </c>
      <c r="I276" s="6">
        <v>6</v>
      </c>
      <c r="J276" t="b">
        <f t="shared" si="4"/>
        <v>1</v>
      </c>
      <c r="K276" s="7" t="s">
        <v>639</v>
      </c>
      <c r="L276" s="7" t="s">
        <v>640</v>
      </c>
      <c r="M276" s="7" t="s">
        <v>2177</v>
      </c>
      <c r="N276" s="7" t="s">
        <v>2019</v>
      </c>
      <c r="O276" s="6">
        <v>3</v>
      </c>
      <c r="P276" s="7" t="s">
        <v>1958</v>
      </c>
      <c r="Q276" s="7" t="s">
        <v>2045</v>
      </c>
      <c r="R276" s="8"/>
      <c r="S276" s="7" t="s">
        <v>1943</v>
      </c>
      <c r="T276" s="7" t="s">
        <v>433</v>
      </c>
      <c r="U276" s="7" t="s">
        <v>639</v>
      </c>
      <c r="V276" s="8"/>
      <c r="W276" s="8"/>
      <c r="X276" s="6" t="b">
        <v>0</v>
      </c>
      <c r="Y276" s="7" t="s">
        <v>49</v>
      </c>
      <c r="Z276" s="7" t="s">
        <v>1944</v>
      </c>
      <c r="AA276" s="6" t="b">
        <v>0</v>
      </c>
      <c r="AB276" s="6">
        <v>5088</v>
      </c>
      <c r="AC276" s="6">
        <v>777</v>
      </c>
      <c r="AD276" s="6">
        <v>1931</v>
      </c>
      <c r="AE276" s="6">
        <v>8647</v>
      </c>
      <c r="AF276" s="7" t="s">
        <v>433</v>
      </c>
      <c r="AG276" s="7" t="s">
        <v>49</v>
      </c>
      <c r="AH276" s="6">
        <v>6</v>
      </c>
    </row>
    <row r="277" spans="1:34" ht="15">
      <c r="A277" s="3" t="s">
        <v>641</v>
      </c>
      <c r="B277" s="4">
        <v>3</v>
      </c>
      <c r="C277" s="3" t="s">
        <v>49</v>
      </c>
      <c r="D277" s="3" t="s">
        <v>642</v>
      </c>
      <c r="E277" s="3" t="s">
        <v>436</v>
      </c>
      <c r="F277" s="5"/>
      <c r="H277" s="3" t="s">
        <v>2019</v>
      </c>
      <c r="I277" s="6">
        <v>6</v>
      </c>
      <c r="J277" t="b">
        <f t="shared" si="4"/>
        <v>1</v>
      </c>
      <c r="K277" s="7" t="s">
        <v>641</v>
      </c>
      <c r="L277" s="7" t="s">
        <v>642</v>
      </c>
      <c r="M277" s="7" t="s">
        <v>2178</v>
      </c>
      <c r="N277" s="7" t="s">
        <v>2019</v>
      </c>
      <c r="O277" s="6">
        <v>3</v>
      </c>
      <c r="P277" s="7" t="s">
        <v>1958</v>
      </c>
      <c r="Q277" s="7" t="s">
        <v>2036</v>
      </c>
      <c r="R277" s="8"/>
      <c r="S277" s="7" t="s">
        <v>1943</v>
      </c>
      <c r="T277" s="7" t="s">
        <v>436</v>
      </c>
      <c r="U277" s="7" t="s">
        <v>641</v>
      </c>
      <c r="V277" s="8"/>
      <c r="W277" s="8"/>
      <c r="X277" s="6" t="b">
        <v>0</v>
      </c>
      <c r="Y277" s="7" t="s">
        <v>49</v>
      </c>
      <c r="Z277" s="7" t="s">
        <v>1944</v>
      </c>
      <c r="AA277" s="6" t="b">
        <v>0</v>
      </c>
      <c r="AB277" s="6">
        <v>4014</v>
      </c>
      <c r="AC277" s="6">
        <v>566</v>
      </c>
      <c r="AD277" s="6">
        <v>1058</v>
      </c>
      <c r="AE277" s="6">
        <v>5714</v>
      </c>
      <c r="AF277" s="7" t="s">
        <v>436</v>
      </c>
      <c r="AG277" s="7" t="s">
        <v>49</v>
      </c>
      <c r="AH277" s="6">
        <v>6</v>
      </c>
    </row>
    <row r="278" spans="1:34" ht="15">
      <c r="A278" s="3" t="s">
        <v>643</v>
      </c>
      <c r="B278" s="4">
        <v>3</v>
      </c>
      <c r="C278" s="3" t="s">
        <v>49</v>
      </c>
      <c r="D278" s="3" t="s">
        <v>644</v>
      </c>
      <c r="E278" s="3" t="s">
        <v>436</v>
      </c>
      <c r="F278" s="5"/>
      <c r="H278" s="3" t="s">
        <v>2019</v>
      </c>
      <c r="I278" s="6">
        <v>6</v>
      </c>
      <c r="J278" t="b">
        <f t="shared" si="4"/>
        <v>1</v>
      </c>
      <c r="K278" s="7" t="s">
        <v>643</v>
      </c>
      <c r="L278" s="7" t="s">
        <v>644</v>
      </c>
      <c r="M278" s="7" t="s">
        <v>2179</v>
      </c>
      <c r="N278" s="7" t="s">
        <v>2019</v>
      </c>
      <c r="O278" s="6">
        <v>3</v>
      </c>
      <c r="P278" s="7" t="s">
        <v>1958</v>
      </c>
      <c r="Q278" s="7" t="s">
        <v>2055</v>
      </c>
      <c r="R278" s="8"/>
      <c r="S278" s="7" t="s">
        <v>1943</v>
      </c>
      <c r="T278" s="7" t="s">
        <v>436</v>
      </c>
      <c r="U278" s="7" t="s">
        <v>643</v>
      </c>
      <c r="V278" s="8"/>
      <c r="W278" s="8"/>
      <c r="X278" s="6" t="b">
        <v>0</v>
      </c>
      <c r="Y278" s="7" t="s">
        <v>49</v>
      </c>
      <c r="Z278" s="7" t="s">
        <v>1944</v>
      </c>
      <c r="AA278" s="6" t="b">
        <v>0</v>
      </c>
      <c r="AB278" s="6">
        <v>5854</v>
      </c>
      <c r="AC278" s="6">
        <v>1255</v>
      </c>
      <c r="AD278" s="6">
        <v>1686</v>
      </c>
      <c r="AE278" s="6">
        <v>8868</v>
      </c>
      <c r="AF278" s="7" t="s">
        <v>436</v>
      </c>
      <c r="AG278" s="7" t="s">
        <v>49</v>
      </c>
      <c r="AH278" s="6">
        <v>6</v>
      </c>
    </row>
    <row r="279" spans="1:34" ht="15">
      <c r="A279" s="3" t="s">
        <v>645</v>
      </c>
      <c r="B279" s="4">
        <v>3</v>
      </c>
      <c r="C279" s="3" t="s">
        <v>49</v>
      </c>
      <c r="D279" s="3" t="s">
        <v>646</v>
      </c>
      <c r="E279" s="3" t="s">
        <v>433</v>
      </c>
      <c r="F279" s="5"/>
      <c r="H279" s="3" t="s">
        <v>2019</v>
      </c>
      <c r="I279" s="6">
        <v>6</v>
      </c>
      <c r="J279" t="b">
        <f t="shared" si="4"/>
        <v>1</v>
      </c>
      <c r="K279" s="7" t="s">
        <v>645</v>
      </c>
      <c r="L279" s="7" t="s">
        <v>646</v>
      </c>
      <c r="M279" s="7" t="s">
        <v>2180</v>
      </c>
      <c r="N279" s="7" t="s">
        <v>2019</v>
      </c>
      <c r="O279" s="6">
        <v>3</v>
      </c>
      <c r="P279" s="7" t="s">
        <v>1958</v>
      </c>
      <c r="Q279" s="7" t="s">
        <v>2093</v>
      </c>
      <c r="R279" s="8"/>
      <c r="S279" s="7" t="s">
        <v>1943</v>
      </c>
      <c r="T279" s="7" t="s">
        <v>433</v>
      </c>
      <c r="U279" s="7" t="s">
        <v>645</v>
      </c>
      <c r="V279" s="8"/>
      <c r="W279" s="8"/>
      <c r="X279" s="6" t="b">
        <v>0</v>
      </c>
      <c r="Y279" s="7" t="s">
        <v>49</v>
      </c>
      <c r="Z279" s="7" t="s">
        <v>1944</v>
      </c>
      <c r="AA279" s="6" t="b">
        <v>0</v>
      </c>
      <c r="AB279" s="6">
        <v>5334</v>
      </c>
      <c r="AC279" s="6">
        <v>734</v>
      </c>
      <c r="AD279" s="6">
        <v>1604</v>
      </c>
      <c r="AE279" s="6">
        <v>8222</v>
      </c>
      <c r="AF279" s="7" t="s">
        <v>433</v>
      </c>
      <c r="AG279" s="7" t="s">
        <v>49</v>
      </c>
      <c r="AH279" s="6">
        <v>6</v>
      </c>
    </row>
    <row r="280" spans="1:34" ht="15">
      <c r="A280" s="3" t="s">
        <v>647</v>
      </c>
      <c r="B280" s="4">
        <v>3</v>
      </c>
      <c r="C280" s="3" t="s">
        <v>49</v>
      </c>
      <c r="D280" s="3" t="s">
        <v>648</v>
      </c>
      <c r="E280" s="3" t="s">
        <v>436</v>
      </c>
      <c r="F280" s="5"/>
      <c r="H280" s="3" t="s">
        <v>2019</v>
      </c>
      <c r="I280" s="6">
        <v>6</v>
      </c>
      <c r="J280" t="b">
        <f t="shared" si="4"/>
        <v>1</v>
      </c>
      <c r="K280" s="7" t="s">
        <v>647</v>
      </c>
      <c r="L280" s="7" t="s">
        <v>648</v>
      </c>
      <c r="M280" s="7" t="s">
        <v>2181</v>
      </c>
      <c r="N280" s="7" t="s">
        <v>2019</v>
      </c>
      <c r="O280" s="6">
        <v>3</v>
      </c>
      <c r="P280" s="7" t="s">
        <v>1958</v>
      </c>
      <c r="Q280" s="7" t="s">
        <v>2039</v>
      </c>
      <c r="R280" s="8"/>
      <c r="S280" s="7" t="s">
        <v>1943</v>
      </c>
      <c r="T280" s="7" t="s">
        <v>436</v>
      </c>
      <c r="U280" s="7" t="s">
        <v>647</v>
      </c>
      <c r="V280" s="8"/>
      <c r="W280" s="8"/>
      <c r="X280" s="6" t="b">
        <v>0</v>
      </c>
      <c r="Y280" s="7" t="s">
        <v>49</v>
      </c>
      <c r="Z280" s="7" t="s">
        <v>1944</v>
      </c>
      <c r="AA280" s="6" t="b">
        <v>0</v>
      </c>
      <c r="AB280" s="8"/>
      <c r="AC280" s="8"/>
      <c r="AD280" s="8"/>
      <c r="AE280" s="8"/>
      <c r="AF280" s="7" t="s">
        <v>436</v>
      </c>
      <c r="AG280" s="7" t="s">
        <v>49</v>
      </c>
      <c r="AH280" s="6">
        <v>6</v>
      </c>
    </row>
    <row r="281" spans="1:34" ht="15">
      <c r="A281" s="3" t="s">
        <v>649</v>
      </c>
      <c r="B281" s="4">
        <v>3</v>
      </c>
      <c r="C281" s="3" t="s">
        <v>52</v>
      </c>
      <c r="D281" s="3" t="s">
        <v>650</v>
      </c>
      <c r="E281" s="3" t="s">
        <v>235</v>
      </c>
      <c r="F281" s="5"/>
      <c r="H281" s="3" t="s">
        <v>2019</v>
      </c>
      <c r="I281" s="6">
        <v>4</v>
      </c>
      <c r="J281" t="b">
        <f t="shared" si="4"/>
        <v>1</v>
      </c>
      <c r="K281" s="7" t="s">
        <v>649</v>
      </c>
      <c r="L281" s="7" t="s">
        <v>650</v>
      </c>
      <c r="M281" s="7" t="s">
        <v>2182</v>
      </c>
      <c r="N281" s="7" t="s">
        <v>2019</v>
      </c>
      <c r="O281" s="6">
        <v>3</v>
      </c>
      <c r="P281" s="7" t="s">
        <v>1959</v>
      </c>
      <c r="Q281" s="7" t="s">
        <v>2066</v>
      </c>
      <c r="R281" s="8"/>
      <c r="S281" s="7" t="s">
        <v>1943</v>
      </c>
      <c r="T281" s="7" t="s">
        <v>235</v>
      </c>
      <c r="U281" s="7" t="s">
        <v>649</v>
      </c>
      <c r="V281" s="8"/>
      <c r="W281" s="8"/>
      <c r="X281" s="6" t="b">
        <v>0</v>
      </c>
      <c r="Y281" s="7" t="s">
        <v>52</v>
      </c>
      <c r="Z281" s="7" t="s">
        <v>1944</v>
      </c>
      <c r="AA281" s="6" t="b">
        <v>0</v>
      </c>
      <c r="AB281" s="8"/>
      <c r="AC281" s="8"/>
      <c r="AD281" s="8"/>
      <c r="AE281" s="8"/>
      <c r="AF281" s="7" t="s">
        <v>235</v>
      </c>
      <c r="AG281" s="7" t="s">
        <v>52</v>
      </c>
      <c r="AH281" s="6">
        <v>4</v>
      </c>
    </row>
    <row r="282" spans="1:34" ht="15">
      <c r="A282" s="3" t="s">
        <v>651</v>
      </c>
      <c r="B282" s="4">
        <v>3</v>
      </c>
      <c r="C282" s="3" t="s">
        <v>52</v>
      </c>
      <c r="D282" s="3" t="s">
        <v>652</v>
      </c>
      <c r="E282" s="3" t="s">
        <v>428</v>
      </c>
      <c r="F282" s="5"/>
      <c r="H282" s="3" t="s">
        <v>2019</v>
      </c>
      <c r="I282" s="6">
        <v>4</v>
      </c>
      <c r="J282" t="b">
        <f t="shared" si="4"/>
        <v>1</v>
      </c>
      <c r="K282" s="7" t="s">
        <v>651</v>
      </c>
      <c r="L282" s="7" t="s">
        <v>652</v>
      </c>
      <c r="M282" s="7" t="s">
        <v>2183</v>
      </c>
      <c r="N282" s="7" t="s">
        <v>2019</v>
      </c>
      <c r="O282" s="6">
        <v>3</v>
      </c>
      <c r="P282" s="7" t="s">
        <v>1959</v>
      </c>
      <c r="Q282" s="7" t="s">
        <v>2045</v>
      </c>
      <c r="R282" s="8"/>
      <c r="S282" s="7" t="s">
        <v>1943</v>
      </c>
      <c r="T282" s="7" t="s">
        <v>428</v>
      </c>
      <c r="U282" s="7" t="s">
        <v>651</v>
      </c>
      <c r="V282" s="8"/>
      <c r="W282" s="8"/>
      <c r="X282" s="6" t="b">
        <v>0</v>
      </c>
      <c r="Y282" s="7" t="s">
        <v>52</v>
      </c>
      <c r="Z282" s="7" t="s">
        <v>1944</v>
      </c>
      <c r="AA282" s="6" t="b">
        <v>0</v>
      </c>
      <c r="AB282" s="6">
        <v>9340</v>
      </c>
      <c r="AC282" s="6">
        <v>1336</v>
      </c>
      <c r="AD282" s="6">
        <v>1372</v>
      </c>
      <c r="AE282" s="6">
        <v>12048</v>
      </c>
      <c r="AF282" s="7" t="s">
        <v>428</v>
      </c>
      <c r="AG282" s="7" t="s">
        <v>52</v>
      </c>
      <c r="AH282" s="6">
        <v>4</v>
      </c>
    </row>
    <row r="283" spans="1:34" ht="15">
      <c r="A283" s="3" t="s">
        <v>653</v>
      </c>
      <c r="B283" s="4">
        <v>3</v>
      </c>
      <c r="C283" s="3" t="s">
        <v>52</v>
      </c>
      <c r="D283" s="3" t="s">
        <v>654</v>
      </c>
      <c r="E283" s="3" t="s">
        <v>433</v>
      </c>
      <c r="F283" s="5"/>
      <c r="H283" s="3" t="s">
        <v>2019</v>
      </c>
      <c r="I283" s="6">
        <v>4</v>
      </c>
      <c r="J283" t="b">
        <f t="shared" si="4"/>
        <v>1</v>
      </c>
      <c r="K283" s="7" t="s">
        <v>653</v>
      </c>
      <c r="L283" s="7" t="s">
        <v>654</v>
      </c>
      <c r="M283" s="7" t="s">
        <v>2184</v>
      </c>
      <c r="N283" s="7" t="s">
        <v>2019</v>
      </c>
      <c r="O283" s="6">
        <v>3</v>
      </c>
      <c r="P283" s="7" t="s">
        <v>1959</v>
      </c>
      <c r="Q283" s="7" t="s">
        <v>2051</v>
      </c>
      <c r="R283" s="8"/>
      <c r="S283" s="7" t="s">
        <v>1943</v>
      </c>
      <c r="T283" s="7" t="s">
        <v>433</v>
      </c>
      <c r="U283" s="7" t="s">
        <v>653</v>
      </c>
      <c r="V283" s="8"/>
      <c r="W283" s="8"/>
      <c r="X283" s="6" t="b">
        <v>0</v>
      </c>
      <c r="Y283" s="7" t="s">
        <v>52</v>
      </c>
      <c r="Z283" s="7" t="s">
        <v>1944</v>
      </c>
      <c r="AA283" s="6" t="b">
        <v>0</v>
      </c>
      <c r="AB283" s="6">
        <v>29026</v>
      </c>
      <c r="AC283" s="6">
        <v>2802</v>
      </c>
      <c r="AD283" s="6">
        <v>6391</v>
      </c>
      <c r="AE283" s="6">
        <v>40439</v>
      </c>
      <c r="AF283" s="7" t="s">
        <v>433</v>
      </c>
      <c r="AG283" s="7" t="s">
        <v>52</v>
      </c>
      <c r="AH283" s="6">
        <v>4</v>
      </c>
    </row>
    <row r="284" spans="1:34" ht="15">
      <c r="A284" s="3" t="s">
        <v>655</v>
      </c>
      <c r="B284" s="4">
        <v>3</v>
      </c>
      <c r="C284" s="3" t="s">
        <v>55</v>
      </c>
      <c r="D284" s="3" t="s">
        <v>656</v>
      </c>
      <c r="E284" s="3" t="s">
        <v>436</v>
      </c>
      <c r="F284" s="5"/>
      <c r="H284" s="3" t="s">
        <v>2019</v>
      </c>
      <c r="I284" s="6">
        <v>6</v>
      </c>
      <c r="J284" t="b">
        <f t="shared" si="4"/>
        <v>1</v>
      </c>
      <c r="K284" s="7" t="s">
        <v>655</v>
      </c>
      <c r="L284" s="7" t="s">
        <v>656</v>
      </c>
      <c r="M284" s="7" t="s">
        <v>2185</v>
      </c>
      <c r="N284" s="7" t="s">
        <v>2019</v>
      </c>
      <c r="O284" s="6">
        <v>3</v>
      </c>
      <c r="P284" s="7" t="s">
        <v>1960</v>
      </c>
      <c r="Q284" s="7" t="s">
        <v>2066</v>
      </c>
      <c r="R284" s="8"/>
      <c r="S284" s="7" t="s">
        <v>1943</v>
      </c>
      <c r="T284" s="7" t="s">
        <v>436</v>
      </c>
      <c r="U284" s="7" t="s">
        <v>655</v>
      </c>
      <c r="V284" s="8"/>
      <c r="W284" s="8"/>
      <c r="X284" s="6" t="b">
        <v>0</v>
      </c>
      <c r="Y284" s="7" t="s">
        <v>55</v>
      </c>
      <c r="Z284" s="7" t="s">
        <v>1944</v>
      </c>
      <c r="AA284" s="6" t="b">
        <v>0</v>
      </c>
      <c r="AB284" s="6">
        <v>28685</v>
      </c>
      <c r="AC284" s="6">
        <v>1214</v>
      </c>
      <c r="AD284" s="6">
        <v>4847</v>
      </c>
      <c r="AE284" s="6">
        <v>36540</v>
      </c>
      <c r="AF284" s="7" t="s">
        <v>436</v>
      </c>
      <c r="AG284" s="7" t="s">
        <v>55</v>
      </c>
      <c r="AH284" s="6">
        <v>6</v>
      </c>
    </row>
    <row r="285" spans="1:34" ht="15">
      <c r="A285" s="3" t="s">
        <v>657</v>
      </c>
      <c r="B285" s="4">
        <v>3</v>
      </c>
      <c r="C285" s="3" t="s">
        <v>55</v>
      </c>
      <c r="D285" s="3" t="s">
        <v>658</v>
      </c>
      <c r="E285" s="3" t="s">
        <v>436</v>
      </c>
      <c r="F285" s="5"/>
      <c r="H285" s="3" t="s">
        <v>2019</v>
      </c>
      <c r="I285" s="6">
        <v>6</v>
      </c>
      <c r="J285" t="b">
        <f t="shared" si="4"/>
        <v>1</v>
      </c>
      <c r="K285" s="7" t="s">
        <v>657</v>
      </c>
      <c r="L285" s="7" t="s">
        <v>658</v>
      </c>
      <c r="M285" s="7" t="s">
        <v>2186</v>
      </c>
      <c r="N285" s="7" t="s">
        <v>2019</v>
      </c>
      <c r="O285" s="6">
        <v>3</v>
      </c>
      <c r="P285" s="7" t="s">
        <v>1960</v>
      </c>
      <c r="Q285" s="7" t="s">
        <v>2045</v>
      </c>
      <c r="R285" s="8"/>
      <c r="S285" s="7" t="s">
        <v>1943</v>
      </c>
      <c r="T285" s="7" t="s">
        <v>436</v>
      </c>
      <c r="U285" s="7" t="s">
        <v>657</v>
      </c>
      <c r="V285" s="8"/>
      <c r="W285" s="8"/>
      <c r="X285" s="6" t="b">
        <v>0</v>
      </c>
      <c r="Y285" s="7" t="s">
        <v>55</v>
      </c>
      <c r="Z285" s="7" t="s">
        <v>1944</v>
      </c>
      <c r="AA285" s="6" t="b">
        <v>0</v>
      </c>
      <c r="AB285" s="6">
        <v>40955</v>
      </c>
      <c r="AC285" s="6">
        <v>2135</v>
      </c>
      <c r="AD285" s="6">
        <v>7825</v>
      </c>
      <c r="AE285" s="6">
        <v>51004</v>
      </c>
      <c r="AF285" s="7" t="s">
        <v>436</v>
      </c>
      <c r="AG285" s="7" t="s">
        <v>55</v>
      </c>
      <c r="AH285" s="6">
        <v>6</v>
      </c>
    </row>
    <row r="286" spans="1:34" ht="15">
      <c r="A286" s="3" t="s">
        <v>659</v>
      </c>
      <c r="B286" s="4">
        <v>3</v>
      </c>
      <c r="C286" s="3" t="s">
        <v>55</v>
      </c>
      <c r="D286" s="3" t="s">
        <v>660</v>
      </c>
      <c r="E286" s="3" t="s">
        <v>433</v>
      </c>
      <c r="F286" s="5"/>
      <c r="H286" s="3" t="s">
        <v>2019</v>
      </c>
      <c r="I286" s="6">
        <v>6</v>
      </c>
      <c r="J286" t="b">
        <f t="shared" si="4"/>
        <v>1</v>
      </c>
      <c r="K286" s="7" t="s">
        <v>659</v>
      </c>
      <c r="L286" s="7" t="s">
        <v>660</v>
      </c>
      <c r="M286" s="7" t="s">
        <v>2187</v>
      </c>
      <c r="N286" s="7" t="s">
        <v>2019</v>
      </c>
      <c r="O286" s="6">
        <v>3</v>
      </c>
      <c r="P286" s="7" t="s">
        <v>1960</v>
      </c>
      <c r="Q286" s="7" t="s">
        <v>2051</v>
      </c>
      <c r="R286" s="8"/>
      <c r="S286" s="7" t="s">
        <v>1943</v>
      </c>
      <c r="T286" s="7" t="s">
        <v>433</v>
      </c>
      <c r="U286" s="7" t="s">
        <v>659</v>
      </c>
      <c r="V286" s="8"/>
      <c r="W286" s="8"/>
      <c r="X286" s="6" t="b">
        <v>0</v>
      </c>
      <c r="Y286" s="7" t="s">
        <v>55</v>
      </c>
      <c r="Z286" s="7" t="s">
        <v>1944</v>
      </c>
      <c r="AA286" s="6" t="b">
        <v>0</v>
      </c>
      <c r="AB286" s="8"/>
      <c r="AC286" s="8"/>
      <c r="AD286" s="8"/>
      <c r="AE286" s="8"/>
      <c r="AF286" s="7" t="s">
        <v>433</v>
      </c>
      <c r="AG286" s="7" t="s">
        <v>55</v>
      </c>
      <c r="AH286" s="6">
        <v>6</v>
      </c>
    </row>
    <row r="287" spans="1:34" ht="15">
      <c r="A287" s="3" t="s">
        <v>661</v>
      </c>
      <c r="B287" s="4">
        <v>3</v>
      </c>
      <c r="C287" s="3" t="s">
        <v>55</v>
      </c>
      <c r="D287" s="3" t="s">
        <v>662</v>
      </c>
      <c r="E287" s="3" t="s">
        <v>433</v>
      </c>
      <c r="F287" s="5"/>
      <c r="H287" s="3" t="s">
        <v>2019</v>
      </c>
      <c r="I287" s="6">
        <v>6</v>
      </c>
      <c r="J287" t="b">
        <f t="shared" si="4"/>
        <v>1</v>
      </c>
      <c r="K287" s="7" t="s">
        <v>661</v>
      </c>
      <c r="L287" s="7" t="s">
        <v>662</v>
      </c>
      <c r="M287" s="7" t="s">
        <v>2188</v>
      </c>
      <c r="N287" s="7" t="s">
        <v>2019</v>
      </c>
      <c r="O287" s="6">
        <v>3</v>
      </c>
      <c r="P287" s="7" t="s">
        <v>1960</v>
      </c>
      <c r="Q287" s="7" t="s">
        <v>2053</v>
      </c>
      <c r="R287" s="8"/>
      <c r="S287" s="7" t="s">
        <v>1943</v>
      </c>
      <c r="T287" s="7" t="s">
        <v>433</v>
      </c>
      <c r="U287" s="7" t="s">
        <v>661</v>
      </c>
      <c r="V287" s="8"/>
      <c r="W287" s="8"/>
      <c r="X287" s="6" t="b">
        <v>0</v>
      </c>
      <c r="Y287" s="7" t="s">
        <v>55</v>
      </c>
      <c r="Z287" s="7" t="s">
        <v>1944</v>
      </c>
      <c r="AA287" s="6" t="b">
        <v>0</v>
      </c>
      <c r="AB287" s="6">
        <v>4714</v>
      </c>
      <c r="AC287" s="6">
        <v>185</v>
      </c>
      <c r="AD287" s="6">
        <v>1004</v>
      </c>
      <c r="AE287" s="6">
        <v>5917</v>
      </c>
      <c r="AF287" s="7" t="s">
        <v>433</v>
      </c>
      <c r="AG287" s="7" t="s">
        <v>55</v>
      </c>
      <c r="AH287" s="6">
        <v>6</v>
      </c>
    </row>
    <row r="288" spans="1:34" ht="15">
      <c r="A288" s="3" t="s">
        <v>663</v>
      </c>
      <c r="B288" s="4">
        <v>3</v>
      </c>
      <c r="C288" s="3" t="s">
        <v>55</v>
      </c>
      <c r="D288" s="3" t="s">
        <v>664</v>
      </c>
      <c r="E288" s="3" t="s">
        <v>428</v>
      </c>
      <c r="F288" s="5"/>
      <c r="H288" s="3" t="s">
        <v>2019</v>
      </c>
      <c r="I288" s="6">
        <v>6</v>
      </c>
      <c r="J288" t="b">
        <f t="shared" si="4"/>
        <v>1</v>
      </c>
      <c r="K288" s="7" t="s">
        <v>663</v>
      </c>
      <c r="L288" s="7" t="s">
        <v>664</v>
      </c>
      <c r="M288" s="7" t="s">
        <v>2189</v>
      </c>
      <c r="N288" s="7" t="s">
        <v>2019</v>
      </c>
      <c r="O288" s="6">
        <v>3</v>
      </c>
      <c r="P288" s="7" t="s">
        <v>1960</v>
      </c>
      <c r="Q288" s="7" t="s">
        <v>2036</v>
      </c>
      <c r="R288" s="8"/>
      <c r="S288" s="7" t="s">
        <v>1943</v>
      </c>
      <c r="T288" s="7" t="s">
        <v>428</v>
      </c>
      <c r="U288" s="7" t="s">
        <v>663</v>
      </c>
      <c r="V288" s="8"/>
      <c r="W288" s="8"/>
      <c r="X288" s="6" t="b">
        <v>0</v>
      </c>
      <c r="Y288" s="7" t="s">
        <v>55</v>
      </c>
      <c r="Z288" s="7" t="s">
        <v>1944</v>
      </c>
      <c r="AA288" s="6" t="b">
        <v>0</v>
      </c>
      <c r="AB288" s="8"/>
      <c r="AC288" s="8"/>
      <c r="AD288" s="8"/>
      <c r="AE288" s="8"/>
      <c r="AF288" s="7" t="s">
        <v>428</v>
      </c>
      <c r="AG288" s="7" t="s">
        <v>55</v>
      </c>
      <c r="AH288" s="6">
        <v>6</v>
      </c>
    </row>
    <row r="289" spans="1:34" ht="15">
      <c r="A289" s="3" t="s">
        <v>665</v>
      </c>
      <c r="B289" s="4">
        <v>14</v>
      </c>
      <c r="C289" s="3" t="s">
        <v>58</v>
      </c>
      <c r="D289" s="3" t="s">
        <v>666</v>
      </c>
      <c r="E289" s="3" t="s">
        <v>433</v>
      </c>
      <c r="F289" s="5"/>
      <c r="H289" s="3" t="s">
        <v>2019</v>
      </c>
      <c r="I289" s="6">
        <v>9</v>
      </c>
      <c r="J289" t="b">
        <f t="shared" si="4"/>
        <v>1</v>
      </c>
      <c r="K289" s="7" t="s">
        <v>665</v>
      </c>
      <c r="L289" s="7" t="s">
        <v>666</v>
      </c>
      <c r="M289" s="7" t="s">
        <v>2190</v>
      </c>
      <c r="N289" s="7" t="s">
        <v>2019</v>
      </c>
      <c r="O289" s="6">
        <v>14</v>
      </c>
      <c r="P289" s="7" t="s">
        <v>1961</v>
      </c>
      <c r="Q289" s="7" t="s">
        <v>2066</v>
      </c>
      <c r="R289" s="8"/>
      <c r="S289" s="7" t="s">
        <v>1943</v>
      </c>
      <c r="T289" s="7" t="s">
        <v>433</v>
      </c>
      <c r="U289" s="7" t="s">
        <v>665</v>
      </c>
      <c r="V289" s="8"/>
      <c r="W289" s="8"/>
      <c r="X289" s="6" t="b">
        <v>0</v>
      </c>
      <c r="Y289" s="7" t="s">
        <v>58</v>
      </c>
      <c r="Z289" s="7" t="s">
        <v>1944</v>
      </c>
      <c r="AA289" s="6" t="b">
        <v>0</v>
      </c>
      <c r="AB289" s="6">
        <v>8695</v>
      </c>
      <c r="AC289" s="6">
        <v>1086</v>
      </c>
      <c r="AD289" s="6">
        <v>1561</v>
      </c>
      <c r="AE289" s="6">
        <v>11374</v>
      </c>
      <c r="AF289" s="7" t="s">
        <v>433</v>
      </c>
      <c r="AG289" s="7" t="s">
        <v>58</v>
      </c>
      <c r="AH289" s="6">
        <v>9</v>
      </c>
    </row>
    <row r="290" spans="1:34" ht="15">
      <c r="A290" s="3" t="s">
        <v>667</v>
      </c>
      <c r="B290" s="4">
        <v>14</v>
      </c>
      <c r="C290" s="3" t="s">
        <v>58</v>
      </c>
      <c r="D290" s="3" t="s">
        <v>668</v>
      </c>
      <c r="E290" s="3" t="s">
        <v>436</v>
      </c>
      <c r="F290" s="5"/>
      <c r="H290" s="3" t="s">
        <v>2019</v>
      </c>
      <c r="I290" s="6">
        <v>9</v>
      </c>
      <c r="J290" t="b">
        <f t="shared" si="4"/>
        <v>1</v>
      </c>
      <c r="K290" s="7" t="s">
        <v>667</v>
      </c>
      <c r="L290" s="7" t="s">
        <v>668</v>
      </c>
      <c r="M290" s="7" t="s">
        <v>2191</v>
      </c>
      <c r="N290" s="7" t="s">
        <v>2019</v>
      </c>
      <c r="O290" s="6">
        <v>14</v>
      </c>
      <c r="P290" s="7" t="s">
        <v>1961</v>
      </c>
      <c r="Q290" s="7" t="s">
        <v>2045</v>
      </c>
      <c r="R290" s="8"/>
      <c r="S290" s="7" t="s">
        <v>1943</v>
      </c>
      <c r="T290" s="7" t="s">
        <v>436</v>
      </c>
      <c r="U290" s="7" t="s">
        <v>667</v>
      </c>
      <c r="V290" s="8"/>
      <c r="W290" s="8"/>
      <c r="X290" s="6" t="b">
        <v>0</v>
      </c>
      <c r="Y290" s="7" t="s">
        <v>58</v>
      </c>
      <c r="Z290" s="7" t="s">
        <v>1944</v>
      </c>
      <c r="AA290" s="6" t="b">
        <v>0</v>
      </c>
      <c r="AB290" s="6">
        <v>11084</v>
      </c>
      <c r="AC290" s="6">
        <v>1724</v>
      </c>
      <c r="AD290" s="6">
        <v>765</v>
      </c>
      <c r="AE290" s="6">
        <v>13573</v>
      </c>
      <c r="AF290" s="7" t="s">
        <v>436</v>
      </c>
      <c r="AG290" s="7" t="s">
        <v>58</v>
      </c>
      <c r="AH290" s="6">
        <v>9</v>
      </c>
    </row>
    <row r="291" spans="1:34" ht="15">
      <c r="A291" s="3" t="s">
        <v>669</v>
      </c>
      <c r="B291" s="4">
        <v>14</v>
      </c>
      <c r="C291" s="3" t="s">
        <v>58</v>
      </c>
      <c r="D291" s="3" t="s">
        <v>670</v>
      </c>
      <c r="E291" s="3" t="s">
        <v>433</v>
      </c>
      <c r="F291" s="5"/>
      <c r="H291" s="3" t="s">
        <v>2019</v>
      </c>
      <c r="I291" s="6">
        <v>9</v>
      </c>
      <c r="J291" t="b">
        <f t="shared" si="4"/>
        <v>1</v>
      </c>
      <c r="K291" s="7" t="s">
        <v>669</v>
      </c>
      <c r="L291" s="7" t="s">
        <v>670</v>
      </c>
      <c r="M291" s="7" t="s">
        <v>2192</v>
      </c>
      <c r="N291" s="7" t="s">
        <v>2019</v>
      </c>
      <c r="O291" s="6">
        <v>14</v>
      </c>
      <c r="P291" s="7" t="s">
        <v>1961</v>
      </c>
      <c r="Q291" s="7" t="s">
        <v>2051</v>
      </c>
      <c r="R291" s="8"/>
      <c r="S291" s="7" t="s">
        <v>1943</v>
      </c>
      <c r="T291" s="7" t="s">
        <v>433</v>
      </c>
      <c r="U291" s="7" t="s">
        <v>669</v>
      </c>
      <c r="V291" s="8"/>
      <c r="W291" s="8"/>
      <c r="X291" s="6" t="b">
        <v>0</v>
      </c>
      <c r="Y291" s="7" t="s">
        <v>58</v>
      </c>
      <c r="Z291" s="7" t="s">
        <v>1944</v>
      </c>
      <c r="AA291" s="6" t="b">
        <v>0</v>
      </c>
      <c r="AB291" s="6">
        <v>7640</v>
      </c>
      <c r="AC291" s="6">
        <v>1015</v>
      </c>
      <c r="AD291" s="6">
        <v>1671</v>
      </c>
      <c r="AE291" s="6">
        <v>10326</v>
      </c>
      <c r="AF291" s="7" t="s">
        <v>433</v>
      </c>
      <c r="AG291" s="7" t="s">
        <v>58</v>
      </c>
      <c r="AH291" s="6">
        <v>9</v>
      </c>
    </row>
    <row r="292" spans="1:34" ht="15">
      <c r="A292" s="3" t="s">
        <v>671</v>
      </c>
      <c r="B292" s="4">
        <v>14</v>
      </c>
      <c r="C292" s="3" t="s">
        <v>58</v>
      </c>
      <c r="D292" s="3" t="s">
        <v>672</v>
      </c>
      <c r="E292" s="3" t="s">
        <v>436</v>
      </c>
      <c r="F292" s="5"/>
      <c r="H292" s="3" t="s">
        <v>2019</v>
      </c>
      <c r="I292" s="6">
        <v>9</v>
      </c>
      <c r="J292" t="b">
        <f t="shared" si="4"/>
        <v>1</v>
      </c>
      <c r="K292" s="7" t="s">
        <v>671</v>
      </c>
      <c r="L292" s="7" t="s">
        <v>672</v>
      </c>
      <c r="M292" s="7" t="s">
        <v>2193</v>
      </c>
      <c r="N292" s="7" t="s">
        <v>2019</v>
      </c>
      <c r="O292" s="6">
        <v>14</v>
      </c>
      <c r="P292" s="7" t="s">
        <v>1961</v>
      </c>
      <c r="Q292" s="7" t="s">
        <v>2053</v>
      </c>
      <c r="R292" s="8"/>
      <c r="S292" s="7" t="s">
        <v>1943</v>
      </c>
      <c r="T292" s="7" t="s">
        <v>436</v>
      </c>
      <c r="U292" s="7" t="s">
        <v>671</v>
      </c>
      <c r="V292" s="8"/>
      <c r="W292" s="8"/>
      <c r="X292" s="6" t="b">
        <v>0</v>
      </c>
      <c r="Y292" s="7" t="s">
        <v>58</v>
      </c>
      <c r="Z292" s="7" t="s">
        <v>1944</v>
      </c>
      <c r="AA292" s="6" t="b">
        <v>0</v>
      </c>
      <c r="AB292" s="6">
        <v>16293</v>
      </c>
      <c r="AC292" s="6">
        <v>871</v>
      </c>
      <c r="AD292" s="6">
        <v>3026</v>
      </c>
      <c r="AE292" s="6">
        <v>20190</v>
      </c>
      <c r="AF292" s="7" t="s">
        <v>436</v>
      </c>
      <c r="AG292" s="7" t="s">
        <v>58</v>
      </c>
      <c r="AH292" s="6">
        <v>9</v>
      </c>
    </row>
    <row r="293" spans="1:34" ht="15">
      <c r="A293" s="3" t="s">
        <v>673</v>
      </c>
      <c r="B293" s="4">
        <v>14</v>
      </c>
      <c r="C293" s="3" t="s">
        <v>58</v>
      </c>
      <c r="D293" s="3" t="s">
        <v>674</v>
      </c>
      <c r="E293" s="3" t="s">
        <v>433</v>
      </c>
      <c r="F293" s="5"/>
      <c r="H293" s="3" t="s">
        <v>2019</v>
      </c>
      <c r="I293" s="6">
        <v>9</v>
      </c>
      <c r="J293" t="b">
        <f t="shared" si="4"/>
        <v>1</v>
      </c>
      <c r="K293" s="7" t="s">
        <v>673</v>
      </c>
      <c r="L293" s="7" t="s">
        <v>674</v>
      </c>
      <c r="M293" s="7" t="s">
        <v>2194</v>
      </c>
      <c r="N293" s="7" t="s">
        <v>2019</v>
      </c>
      <c r="O293" s="6">
        <v>14</v>
      </c>
      <c r="P293" s="7" t="s">
        <v>1961</v>
      </c>
      <c r="Q293" s="7" t="s">
        <v>2036</v>
      </c>
      <c r="R293" s="8"/>
      <c r="S293" s="7" t="s">
        <v>1943</v>
      </c>
      <c r="T293" s="7" t="s">
        <v>433</v>
      </c>
      <c r="U293" s="7" t="s">
        <v>673</v>
      </c>
      <c r="V293" s="8"/>
      <c r="W293" s="8"/>
      <c r="X293" s="6" t="b">
        <v>0</v>
      </c>
      <c r="Y293" s="7" t="s">
        <v>58</v>
      </c>
      <c r="Z293" s="7" t="s">
        <v>1944</v>
      </c>
      <c r="AA293" s="6" t="b">
        <v>0</v>
      </c>
      <c r="AB293" s="8"/>
      <c r="AC293" s="8"/>
      <c r="AD293" s="8"/>
      <c r="AE293" s="8"/>
      <c r="AF293" s="7" t="s">
        <v>433</v>
      </c>
      <c r="AG293" s="7" t="s">
        <v>58</v>
      </c>
      <c r="AH293" s="6">
        <v>9</v>
      </c>
    </row>
    <row r="294" spans="1:34" ht="15">
      <c r="A294" s="3" t="s">
        <v>675</v>
      </c>
      <c r="B294" s="4">
        <v>14</v>
      </c>
      <c r="C294" s="3" t="s">
        <v>58</v>
      </c>
      <c r="D294" s="3" t="s">
        <v>676</v>
      </c>
      <c r="E294" s="3" t="s">
        <v>433</v>
      </c>
      <c r="F294" s="5"/>
      <c r="H294" s="3" t="s">
        <v>2019</v>
      </c>
      <c r="I294" s="6">
        <v>9</v>
      </c>
      <c r="J294" t="b">
        <f t="shared" si="4"/>
        <v>1</v>
      </c>
      <c r="K294" s="7" t="s">
        <v>675</v>
      </c>
      <c r="L294" s="7" t="s">
        <v>676</v>
      </c>
      <c r="M294" s="7" t="s">
        <v>2195</v>
      </c>
      <c r="N294" s="7" t="s">
        <v>2019</v>
      </c>
      <c r="O294" s="6">
        <v>14</v>
      </c>
      <c r="P294" s="7" t="s">
        <v>1961</v>
      </c>
      <c r="Q294" s="7" t="s">
        <v>2055</v>
      </c>
      <c r="R294" s="8"/>
      <c r="S294" s="7" t="s">
        <v>1943</v>
      </c>
      <c r="T294" s="7" t="s">
        <v>433</v>
      </c>
      <c r="U294" s="7" t="s">
        <v>675</v>
      </c>
      <c r="V294" s="8"/>
      <c r="W294" s="8"/>
      <c r="X294" s="6" t="b">
        <v>0</v>
      </c>
      <c r="Y294" s="7" t="s">
        <v>58</v>
      </c>
      <c r="Z294" s="7" t="s">
        <v>1944</v>
      </c>
      <c r="AA294" s="6" t="b">
        <v>0</v>
      </c>
      <c r="AB294" s="6">
        <v>9912</v>
      </c>
      <c r="AC294" s="6">
        <v>1511</v>
      </c>
      <c r="AD294" s="6">
        <v>2719</v>
      </c>
      <c r="AE294" s="6">
        <v>14142</v>
      </c>
      <c r="AF294" s="7" t="s">
        <v>433</v>
      </c>
      <c r="AG294" s="7" t="s">
        <v>58</v>
      </c>
      <c r="AH294" s="6">
        <v>9</v>
      </c>
    </row>
    <row r="295" spans="1:34" ht="15">
      <c r="A295" s="3" t="s">
        <v>677</v>
      </c>
      <c r="B295" s="4">
        <v>14</v>
      </c>
      <c r="C295" s="3" t="s">
        <v>58</v>
      </c>
      <c r="D295" s="3" t="s">
        <v>678</v>
      </c>
      <c r="E295" s="3" t="s">
        <v>428</v>
      </c>
      <c r="F295" s="5"/>
      <c r="H295" s="3" t="s">
        <v>2019</v>
      </c>
      <c r="I295" s="6">
        <v>9</v>
      </c>
      <c r="J295" t="b">
        <f t="shared" si="4"/>
        <v>1</v>
      </c>
      <c r="K295" s="7" t="s">
        <v>677</v>
      </c>
      <c r="L295" s="7" t="s">
        <v>678</v>
      </c>
      <c r="M295" s="7" t="s">
        <v>2196</v>
      </c>
      <c r="N295" s="7" t="s">
        <v>2019</v>
      </c>
      <c r="O295" s="6">
        <v>14</v>
      </c>
      <c r="P295" s="7" t="s">
        <v>1961</v>
      </c>
      <c r="Q295" s="7" t="s">
        <v>2093</v>
      </c>
      <c r="R295" s="8"/>
      <c r="S295" s="7" t="s">
        <v>1943</v>
      </c>
      <c r="T295" s="7" t="s">
        <v>428</v>
      </c>
      <c r="U295" s="7" t="s">
        <v>677</v>
      </c>
      <c r="V295" s="8"/>
      <c r="W295" s="8"/>
      <c r="X295" s="6" t="b">
        <v>0</v>
      </c>
      <c r="Y295" s="7" t="s">
        <v>58</v>
      </c>
      <c r="Z295" s="7" t="s">
        <v>1944</v>
      </c>
      <c r="AA295" s="6" t="b">
        <v>0</v>
      </c>
      <c r="AB295" s="6">
        <v>123354</v>
      </c>
      <c r="AC295" s="6">
        <v>6678</v>
      </c>
      <c r="AD295" s="6">
        <v>21894</v>
      </c>
      <c r="AE295" s="6">
        <v>151926</v>
      </c>
      <c r="AF295" s="7" t="s">
        <v>428</v>
      </c>
      <c r="AG295" s="7" t="s">
        <v>58</v>
      </c>
      <c r="AH295" s="6">
        <v>9</v>
      </c>
    </row>
    <row r="296" spans="1:34" ht="15">
      <c r="A296" s="3" t="s">
        <v>679</v>
      </c>
      <c r="B296" s="4">
        <v>14</v>
      </c>
      <c r="C296" s="3" t="s">
        <v>58</v>
      </c>
      <c r="D296" s="3" t="s">
        <v>680</v>
      </c>
      <c r="E296" s="3" t="s">
        <v>436</v>
      </c>
      <c r="F296" s="5"/>
      <c r="H296" s="3" t="s">
        <v>2019</v>
      </c>
      <c r="I296" s="6">
        <v>9</v>
      </c>
      <c r="J296" t="b">
        <f t="shared" si="4"/>
        <v>1</v>
      </c>
      <c r="K296" s="7" t="s">
        <v>679</v>
      </c>
      <c r="L296" s="7" t="s">
        <v>680</v>
      </c>
      <c r="M296" s="7" t="s">
        <v>2197</v>
      </c>
      <c r="N296" s="7" t="s">
        <v>2019</v>
      </c>
      <c r="O296" s="6">
        <v>14</v>
      </c>
      <c r="P296" s="7" t="s">
        <v>1961</v>
      </c>
      <c r="Q296" s="7" t="s">
        <v>2039</v>
      </c>
      <c r="R296" s="8"/>
      <c r="S296" s="7" t="s">
        <v>1943</v>
      </c>
      <c r="T296" s="7" t="s">
        <v>436</v>
      </c>
      <c r="U296" s="7" t="s">
        <v>679</v>
      </c>
      <c r="V296" s="8"/>
      <c r="W296" s="8"/>
      <c r="X296" s="6" t="b">
        <v>0</v>
      </c>
      <c r="Y296" s="7" t="s">
        <v>58</v>
      </c>
      <c r="Z296" s="7" t="s">
        <v>1944</v>
      </c>
      <c r="AA296" s="6" t="b">
        <v>0</v>
      </c>
      <c r="AB296" s="6">
        <v>8939</v>
      </c>
      <c r="AC296" s="6">
        <v>1147</v>
      </c>
      <c r="AD296" s="6">
        <v>2274</v>
      </c>
      <c r="AE296" s="6">
        <v>12746</v>
      </c>
      <c r="AF296" s="7" t="s">
        <v>436</v>
      </c>
      <c r="AG296" s="7" t="s">
        <v>58</v>
      </c>
      <c r="AH296" s="6">
        <v>9</v>
      </c>
    </row>
    <row r="297" spans="1:34" ht="15">
      <c r="A297" s="3" t="s">
        <v>681</v>
      </c>
      <c r="B297" s="4">
        <v>14</v>
      </c>
      <c r="C297" s="3" t="s">
        <v>58</v>
      </c>
      <c r="D297" s="3" t="s">
        <v>682</v>
      </c>
      <c r="E297" s="3" t="s">
        <v>433</v>
      </c>
      <c r="F297" s="5"/>
      <c r="H297" s="3" t="s">
        <v>2019</v>
      </c>
      <c r="I297" s="6">
        <v>9</v>
      </c>
      <c r="J297" t="b">
        <f t="shared" si="4"/>
        <v>1</v>
      </c>
      <c r="K297" s="7" t="s">
        <v>681</v>
      </c>
      <c r="L297" s="7" t="s">
        <v>682</v>
      </c>
      <c r="M297" s="7" t="s">
        <v>2198</v>
      </c>
      <c r="N297" s="7" t="s">
        <v>2019</v>
      </c>
      <c r="O297" s="6">
        <v>14</v>
      </c>
      <c r="P297" s="7" t="s">
        <v>1961</v>
      </c>
      <c r="Q297" s="7" t="s">
        <v>2069</v>
      </c>
      <c r="R297" s="8"/>
      <c r="S297" s="7" t="s">
        <v>1943</v>
      </c>
      <c r="T297" s="7" t="s">
        <v>433</v>
      </c>
      <c r="U297" s="7" t="s">
        <v>681</v>
      </c>
      <c r="V297" s="8"/>
      <c r="W297" s="8"/>
      <c r="X297" s="6" t="b">
        <v>0</v>
      </c>
      <c r="Y297" s="7" t="s">
        <v>58</v>
      </c>
      <c r="Z297" s="7" t="s">
        <v>1944</v>
      </c>
      <c r="AA297" s="6" t="b">
        <v>0</v>
      </c>
      <c r="AB297" s="8"/>
      <c r="AC297" s="8"/>
      <c r="AD297" s="8"/>
      <c r="AE297" s="8"/>
      <c r="AF297" s="7" t="s">
        <v>433</v>
      </c>
      <c r="AG297" s="7" t="s">
        <v>58</v>
      </c>
      <c r="AH297" s="6">
        <v>9</v>
      </c>
    </row>
    <row r="298" spans="1:34" ht="15">
      <c r="A298" s="3" t="s">
        <v>683</v>
      </c>
      <c r="B298" s="4">
        <v>14</v>
      </c>
      <c r="C298" s="3" t="s">
        <v>58</v>
      </c>
      <c r="D298" s="3" t="s">
        <v>684</v>
      </c>
      <c r="E298" s="3" t="s">
        <v>433</v>
      </c>
      <c r="F298" s="5"/>
      <c r="H298" s="3" t="s">
        <v>2019</v>
      </c>
      <c r="I298" s="6">
        <v>9</v>
      </c>
      <c r="J298" t="b">
        <f t="shared" si="4"/>
        <v>1</v>
      </c>
      <c r="K298" s="7" t="s">
        <v>683</v>
      </c>
      <c r="L298" s="7" t="s">
        <v>684</v>
      </c>
      <c r="M298" s="7" t="s">
        <v>2199</v>
      </c>
      <c r="N298" s="7" t="s">
        <v>2019</v>
      </c>
      <c r="O298" s="6">
        <v>14</v>
      </c>
      <c r="P298" s="7" t="s">
        <v>1961</v>
      </c>
      <c r="Q298" s="7" t="s">
        <v>1941</v>
      </c>
      <c r="R298" s="8"/>
      <c r="S298" s="7" t="s">
        <v>1943</v>
      </c>
      <c r="T298" s="7" t="s">
        <v>433</v>
      </c>
      <c r="U298" s="7" t="s">
        <v>683</v>
      </c>
      <c r="V298" s="8"/>
      <c r="W298" s="8"/>
      <c r="X298" s="6" t="b">
        <v>0</v>
      </c>
      <c r="Y298" s="7" t="s">
        <v>58</v>
      </c>
      <c r="Z298" s="7" t="s">
        <v>1944</v>
      </c>
      <c r="AA298" s="6" t="b">
        <v>0</v>
      </c>
      <c r="AB298" s="6">
        <v>34869</v>
      </c>
      <c r="AC298" s="6">
        <v>1981</v>
      </c>
      <c r="AD298" s="6">
        <v>7816</v>
      </c>
      <c r="AE298" s="6">
        <v>44666</v>
      </c>
      <c r="AF298" s="7" t="s">
        <v>433</v>
      </c>
      <c r="AG298" s="7" t="s">
        <v>58</v>
      </c>
      <c r="AH298" s="6">
        <v>9</v>
      </c>
    </row>
    <row r="299" spans="1:34" ht="15">
      <c r="A299" s="3" t="s">
        <v>685</v>
      </c>
      <c r="B299" s="4">
        <v>14</v>
      </c>
      <c r="C299" s="3" t="s">
        <v>58</v>
      </c>
      <c r="D299" s="3" t="s">
        <v>686</v>
      </c>
      <c r="E299" s="3" t="s">
        <v>428</v>
      </c>
      <c r="F299" s="5"/>
      <c r="H299" s="3" t="s">
        <v>2019</v>
      </c>
      <c r="I299" s="6">
        <v>9</v>
      </c>
      <c r="J299" t="b">
        <f t="shared" si="4"/>
        <v>1</v>
      </c>
      <c r="K299" s="7" t="s">
        <v>685</v>
      </c>
      <c r="L299" s="7" t="s">
        <v>686</v>
      </c>
      <c r="M299" s="7" t="s">
        <v>2200</v>
      </c>
      <c r="N299" s="7" t="s">
        <v>2019</v>
      </c>
      <c r="O299" s="6">
        <v>14</v>
      </c>
      <c r="P299" s="7" t="s">
        <v>1961</v>
      </c>
      <c r="Q299" s="7" t="s">
        <v>1945</v>
      </c>
      <c r="R299" s="8"/>
      <c r="S299" s="7" t="s">
        <v>1943</v>
      </c>
      <c r="T299" s="7" t="s">
        <v>428</v>
      </c>
      <c r="U299" s="7" t="s">
        <v>685</v>
      </c>
      <c r="V299" s="8"/>
      <c r="W299" s="8"/>
      <c r="X299" s="6" t="b">
        <v>0</v>
      </c>
      <c r="Y299" s="7" t="s">
        <v>58</v>
      </c>
      <c r="Z299" s="7" t="s">
        <v>1944</v>
      </c>
      <c r="AA299" s="6" t="b">
        <v>0</v>
      </c>
      <c r="AB299" s="6">
        <v>102350</v>
      </c>
      <c r="AC299" s="6">
        <v>7845</v>
      </c>
      <c r="AD299" s="6">
        <v>20407</v>
      </c>
      <c r="AE299" s="6">
        <v>130602</v>
      </c>
      <c r="AF299" s="7" t="s">
        <v>428</v>
      </c>
      <c r="AG299" s="7" t="s">
        <v>58</v>
      </c>
      <c r="AH299" s="6">
        <v>9</v>
      </c>
    </row>
    <row r="300" spans="1:34" ht="15">
      <c r="A300" s="3" t="s">
        <v>687</v>
      </c>
      <c r="B300" s="4">
        <v>14</v>
      </c>
      <c r="C300" s="3" t="s">
        <v>58</v>
      </c>
      <c r="D300" s="3" t="s">
        <v>688</v>
      </c>
      <c r="E300" s="3" t="s">
        <v>433</v>
      </c>
      <c r="F300" s="5"/>
      <c r="H300" s="3" t="s">
        <v>2019</v>
      </c>
      <c r="I300" s="6">
        <v>9</v>
      </c>
      <c r="J300" t="b">
        <f t="shared" si="4"/>
        <v>1</v>
      </c>
      <c r="K300" s="7" t="s">
        <v>687</v>
      </c>
      <c r="L300" s="7" t="s">
        <v>688</v>
      </c>
      <c r="M300" s="7" t="s">
        <v>2201</v>
      </c>
      <c r="N300" s="7" t="s">
        <v>2019</v>
      </c>
      <c r="O300" s="6">
        <v>14</v>
      </c>
      <c r="P300" s="7" t="s">
        <v>1961</v>
      </c>
      <c r="Q300" s="7" t="s">
        <v>1946</v>
      </c>
      <c r="R300" s="8"/>
      <c r="S300" s="7" t="s">
        <v>1943</v>
      </c>
      <c r="T300" s="7" t="s">
        <v>433</v>
      </c>
      <c r="U300" s="7" t="s">
        <v>687</v>
      </c>
      <c r="V300" s="8"/>
      <c r="W300" s="8"/>
      <c r="X300" s="6" t="b">
        <v>0</v>
      </c>
      <c r="Y300" s="7" t="s">
        <v>58</v>
      </c>
      <c r="Z300" s="7" t="s">
        <v>1944</v>
      </c>
      <c r="AA300" s="6" t="b">
        <v>0</v>
      </c>
      <c r="AB300" s="8"/>
      <c r="AC300" s="8"/>
      <c r="AD300" s="8"/>
      <c r="AE300" s="8"/>
      <c r="AF300" s="7" t="s">
        <v>433</v>
      </c>
      <c r="AG300" s="7" t="s">
        <v>58</v>
      </c>
      <c r="AH300" s="6">
        <v>9</v>
      </c>
    </row>
    <row r="301" spans="1:34" ht="15">
      <c r="A301" s="3" t="s">
        <v>689</v>
      </c>
      <c r="B301" s="4">
        <v>14</v>
      </c>
      <c r="C301" s="3" t="s">
        <v>58</v>
      </c>
      <c r="D301" s="3" t="s">
        <v>690</v>
      </c>
      <c r="E301" s="3" t="s">
        <v>428</v>
      </c>
      <c r="F301" s="5"/>
      <c r="H301" s="3" t="s">
        <v>2019</v>
      </c>
      <c r="I301" s="6">
        <v>9</v>
      </c>
      <c r="J301" t="b">
        <f t="shared" si="4"/>
        <v>1</v>
      </c>
      <c r="K301" s="7" t="s">
        <v>689</v>
      </c>
      <c r="L301" s="7" t="s">
        <v>690</v>
      </c>
      <c r="M301" s="7" t="s">
        <v>2202</v>
      </c>
      <c r="N301" s="7" t="s">
        <v>2019</v>
      </c>
      <c r="O301" s="6">
        <v>14</v>
      </c>
      <c r="P301" s="7" t="s">
        <v>1961</v>
      </c>
      <c r="Q301" s="7" t="s">
        <v>1947</v>
      </c>
      <c r="R301" s="8"/>
      <c r="S301" s="7" t="s">
        <v>1943</v>
      </c>
      <c r="T301" s="7" t="s">
        <v>428</v>
      </c>
      <c r="U301" s="7" t="s">
        <v>689</v>
      </c>
      <c r="V301" s="8"/>
      <c r="W301" s="8"/>
      <c r="X301" s="6" t="b">
        <v>0</v>
      </c>
      <c r="Y301" s="7" t="s">
        <v>58</v>
      </c>
      <c r="Z301" s="7" t="s">
        <v>1944</v>
      </c>
      <c r="AA301" s="6" t="b">
        <v>0</v>
      </c>
      <c r="AB301" s="6">
        <v>82997</v>
      </c>
      <c r="AC301" s="6">
        <v>8755</v>
      </c>
      <c r="AD301" s="6">
        <v>20622</v>
      </c>
      <c r="AE301" s="6">
        <v>112564</v>
      </c>
      <c r="AF301" s="7" t="s">
        <v>428</v>
      </c>
      <c r="AG301" s="7" t="s">
        <v>58</v>
      </c>
      <c r="AH301" s="6">
        <v>9</v>
      </c>
    </row>
    <row r="302" spans="1:34" ht="15">
      <c r="A302" s="3" t="s">
        <v>691</v>
      </c>
      <c r="B302" s="4">
        <v>14</v>
      </c>
      <c r="C302" s="3" t="s">
        <v>58</v>
      </c>
      <c r="D302" s="3" t="s">
        <v>692</v>
      </c>
      <c r="E302" s="3" t="s">
        <v>428</v>
      </c>
      <c r="F302" s="5"/>
      <c r="H302" s="3" t="s">
        <v>2019</v>
      </c>
      <c r="I302" s="6">
        <v>9</v>
      </c>
      <c r="J302" t="b">
        <f t="shared" si="4"/>
        <v>1</v>
      </c>
      <c r="K302" s="7" t="s">
        <v>691</v>
      </c>
      <c r="L302" s="7" t="s">
        <v>692</v>
      </c>
      <c r="M302" s="7" t="s">
        <v>2203</v>
      </c>
      <c r="N302" s="7" t="s">
        <v>2019</v>
      </c>
      <c r="O302" s="6">
        <v>14</v>
      </c>
      <c r="P302" s="7" t="s">
        <v>1961</v>
      </c>
      <c r="Q302" s="7" t="s">
        <v>1948</v>
      </c>
      <c r="R302" s="8"/>
      <c r="S302" s="7" t="s">
        <v>1943</v>
      </c>
      <c r="T302" s="7" t="s">
        <v>428</v>
      </c>
      <c r="U302" s="7" t="s">
        <v>691</v>
      </c>
      <c r="V302" s="8"/>
      <c r="W302" s="8"/>
      <c r="X302" s="6" t="b">
        <v>0</v>
      </c>
      <c r="Y302" s="7" t="s">
        <v>58</v>
      </c>
      <c r="Z302" s="7" t="s">
        <v>1944</v>
      </c>
      <c r="AA302" s="6" t="b">
        <v>0</v>
      </c>
      <c r="AB302" s="8"/>
      <c r="AC302" s="8"/>
      <c r="AD302" s="8"/>
      <c r="AE302" s="8"/>
      <c r="AF302" s="7" t="s">
        <v>428</v>
      </c>
      <c r="AG302" s="7" t="s">
        <v>58</v>
      </c>
      <c r="AH302" s="6">
        <v>9</v>
      </c>
    </row>
    <row r="303" spans="1:34" ht="15">
      <c r="A303" s="3" t="s">
        <v>693</v>
      </c>
      <c r="B303" s="4">
        <v>14</v>
      </c>
      <c r="C303" s="3" t="s">
        <v>58</v>
      </c>
      <c r="D303" s="3" t="s">
        <v>694</v>
      </c>
      <c r="E303" s="3" t="s">
        <v>433</v>
      </c>
      <c r="F303" s="5"/>
      <c r="H303" s="3" t="s">
        <v>2019</v>
      </c>
      <c r="I303" s="6">
        <v>9</v>
      </c>
      <c r="J303" t="b">
        <f t="shared" si="4"/>
        <v>1</v>
      </c>
      <c r="K303" s="7" t="s">
        <v>693</v>
      </c>
      <c r="L303" s="7" t="s">
        <v>694</v>
      </c>
      <c r="M303" s="7" t="s">
        <v>2204</v>
      </c>
      <c r="N303" s="7" t="s">
        <v>2019</v>
      </c>
      <c r="O303" s="6">
        <v>14</v>
      </c>
      <c r="P303" s="7" t="s">
        <v>1961</v>
      </c>
      <c r="Q303" s="7" t="s">
        <v>1949</v>
      </c>
      <c r="R303" s="8"/>
      <c r="S303" s="7" t="s">
        <v>1943</v>
      </c>
      <c r="T303" s="7" t="s">
        <v>433</v>
      </c>
      <c r="U303" s="7" t="s">
        <v>693</v>
      </c>
      <c r="V303" s="8"/>
      <c r="W303" s="8"/>
      <c r="X303" s="6" t="b">
        <v>0</v>
      </c>
      <c r="Y303" s="7" t="s">
        <v>58</v>
      </c>
      <c r="Z303" s="7" t="s">
        <v>1944</v>
      </c>
      <c r="AA303" s="6" t="b">
        <v>0</v>
      </c>
      <c r="AB303" s="6">
        <v>56736</v>
      </c>
      <c r="AC303" s="6">
        <v>3217</v>
      </c>
      <c r="AD303" s="6">
        <v>11193</v>
      </c>
      <c r="AE303" s="6">
        <v>71146</v>
      </c>
      <c r="AF303" s="7" t="s">
        <v>433</v>
      </c>
      <c r="AG303" s="7" t="s">
        <v>58</v>
      </c>
      <c r="AH303" s="6">
        <v>9</v>
      </c>
    </row>
    <row r="304" spans="1:34" ht="15">
      <c r="A304" s="3" t="s">
        <v>695</v>
      </c>
      <c r="B304" s="4">
        <v>14</v>
      </c>
      <c r="C304" s="3" t="s">
        <v>58</v>
      </c>
      <c r="D304" s="3" t="s">
        <v>696</v>
      </c>
      <c r="E304" s="3" t="s">
        <v>433</v>
      </c>
      <c r="F304" s="5"/>
      <c r="H304" s="3" t="s">
        <v>2019</v>
      </c>
      <c r="I304" s="6">
        <v>9</v>
      </c>
      <c r="J304" t="b">
        <f t="shared" si="4"/>
        <v>1</v>
      </c>
      <c r="K304" s="7" t="s">
        <v>695</v>
      </c>
      <c r="L304" s="7" t="s">
        <v>696</v>
      </c>
      <c r="M304" s="7" t="s">
        <v>2205</v>
      </c>
      <c r="N304" s="7" t="s">
        <v>2019</v>
      </c>
      <c r="O304" s="6">
        <v>14</v>
      </c>
      <c r="P304" s="7" t="s">
        <v>1961</v>
      </c>
      <c r="Q304" s="7" t="s">
        <v>1950</v>
      </c>
      <c r="R304" s="8"/>
      <c r="S304" s="7" t="s">
        <v>1943</v>
      </c>
      <c r="T304" s="7" t="s">
        <v>433</v>
      </c>
      <c r="U304" s="7" t="s">
        <v>695</v>
      </c>
      <c r="V304" s="8"/>
      <c r="W304" s="8"/>
      <c r="X304" s="6" t="b">
        <v>0</v>
      </c>
      <c r="Y304" s="7" t="s">
        <v>58</v>
      </c>
      <c r="Z304" s="7" t="s">
        <v>1944</v>
      </c>
      <c r="AA304" s="6" t="b">
        <v>0</v>
      </c>
      <c r="AB304" s="6">
        <v>66452</v>
      </c>
      <c r="AC304" s="6">
        <v>3741</v>
      </c>
      <c r="AD304" s="6">
        <v>13343</v>
      </c>
      <c r="AE304" s="6">
        <v>83666</v>
      </c>
      <c r="AF304" s="7" t="s">
        <v>433</v>
      </c>
      <c r="AG304" s="7" t="s">
        <v>58</v>
      </c>
      <c r="AH304" s="6">
        <v>9</v>
      </c>
    </row>
    <row r="305" spans="1:34" ht="15">
      <c r="A305" s="3" t="s">
        <v>697</v>
      </c>
      <c r="B305" s="4">
        <v>14</v>
      </c>
      <c r="C305" s="3" t="s">
        <v>58</v>
      </c>
      <c r="D305" s="3" t="s">
        <v>698</v>
      </c>
      <c r="E305" s="3" t="s">
        <v>433</v>
      </c>
      <c r="F305" s="5"/>
      <c r="H305" s="3" t="s">
        <v>2019</v>
      </c>
      <c r="I305" s="6">
        <v>9</v>
      </c>
      <c r="J305" t="b">
        <f t="shared" si="4"/>
        <v>1</v>
      </c>
      <c r="K305" s="7" t="s">
        <v>697</v>
      </c>
      <c r="L305" s="7" t="s">
        <v>698</v>
      </c>
      <c r="M305" s="7" t="s">
        <v>2206</v>
      </c>
      <c r="N305" s="7" t="s">
        <v>2019</v>
      </c>
      <c r="O305" s="6">
        <v>14</v>
      </c>
      <c r="P305" s="7" t="s">
        <v>1961</v>
      </c>
      <c r="Q305" s="7" t="s">
        <v>1951</v>
      </c>
      <c r="R305" s="8"/>
      <c r="S305" s="7" t="s">
        <v>1943</v>
      </c>
      <c r="T305" s="7" t="s">
        <v>433</v>
      </c>
      <c r="U305" s="7" t="s">
        <v>697</v>
      </c>
      <c r="V305" s="8"/>
      <c r="W305" s="8"/>
      <c r="X305" s="6" t="b">
        <v>0</v>
      </c>
      <c r="Y305" s="7" t="s">
        <v>58</v>
      </c>
      <c r="Z305" s="7" t="s">
        <v>1944</v>
      </c>
      <c r="AA305" s="6" t="b">
        <v>0</v>
      </c>
      <c r="AB305" s="8"/>
      <c r="AC305" s="8"/>
      <c r="AD305" s="8"/>
      <c r="AE305" s="8"/>
      <c r="AF305" s="7" t="s">
        <v>433</v>
      </c>
      <c r="AG305" s="7" t="s">
        <v>58</v>
      </c>
      <c r="AH305" s="6">
        <v>9</v>
      </c>
    </row>
    <row r="306" spans="1:34" ht="15">
      <c r="A306" s="3" t="s">
        <v>699</v>
      </c>
      <c r="B306" s="4">
        <v>14</v>
      </c>
      <c r="C306" s="3" t="s">
        <v>58</v>
      </c>
      <c r="D306" s="3" t="s">
        <v>700</v>
      </c>
      <c r="E306" s="3" t="s">
        <v>436</v>
      </c>
      <c r="F306" s="5"/>
      <c r="H306" s="3" t="s">
        <v>2019</v>
      </c>
      <c r="I306" s="6">
        <v>9</v>
      </c>
      <c r="J306" t="b">
        <f t="shared" si="4"/>
        <v>1</v>
      </c>
      <c r="K306" s="7" t="s">
        <v>699</v>
      </c>
      <c r="L306" s="7" t="s">
        <v>700</v>
      </c>
      <c r="M306" s="7" t="s">
        <v>2207</v>
      </c>
      <c r="N306" s="7" t="s">
        <v>2019</v>
      </c>
      <c r="O306" s="6">
        <v>14</v>
      </c>
      <c r="P306" s="7" t="s">
        <v>1961</v>
      </c>
      <c r="Q306" s="7" t="s">
        <v>1952</v>
      </c>
      <c r="R306" s="8"/>
      <c r="S306" s="7" t="s">
        <v>1943</v>
      </c>
      <c r="T306" s="7" t="s">
        <v>436</v>
      </c>
      <c r="U306" s="7" t="s">
        <v>699</v>
      </c>
      <c r="V306" s="8"/>
      <c r="W306" s="8"/>
      <c r="X306" s="6" t="b">
        <v>0</v>
      </c>
      <c r="Y306" s="7" t="s">
        <v>58</v>
      </c>
      <c r="Z306" s="7" t="s">
        <v>1944</v>
      </c>
      <c r="AA306" s="6" t="b">
        <v>0</v>
      </c>
      <c r="AB306" s="6">
        <v>5309</v>
      </c>
      <c r="AC306" s="6">
        <v>606</v>
      </c>
      <c r="AD306" s="6">
        <v>1240</v>
      </c>
      <c r="AE306" s="6">
        <v>7155</v>
      </c>
      <c r="AF306" s="7" t="s">
        <v>436</v>
      </c>
      <c r="AG306" s="7" t="s">
        <v>58</v>
      </c>
      <c r="AH306" s="6">
        <v>9</v>
      </c>
    </row>
    <row r="307" spans="1:34" ht="15">
      <c r="A307" s="3" t="s">
        <v>701</v>
      </c>
      <c r="B307" s="4">
        <v>14</v>
      </c>
      <c r="C307" s="3" t="s">
        <v>58</v>
      </c>
      <c r="D307" s="3" t="s">
        <v>702</v>
      </c>
      <c r="E307" s="3" t="s">
        <v>428</v>
      </c>
      <c r="F307" s="5"/>
      <c r="H307" s="3" t="s">
        <v>2019</v>
      </c>
      <c r="I307" s="6">
        <v>9</v>
      </c>
      <c r="J307" t="b">
        <f t="shared" si="4"/>
        <v>1</v>
      </c>
      <c r="K307" s="7" t="s">
        <v>701</v>
      </c>
      <c r="L307" s="7" t="s">
        <v>702</v>
      </c>
      <c r="M307" s="7" t="s">
        <v>2208</v>
      </c>
      <c r="N307" s="7" t="s">
        <v>2019</v>
      </c>
      <c r="O307" s="6">
        <v>14</v>
      </c>
      <c r="P307" s="7" t="s">
        <v>1961</v>
      </c>
      <c r="Q307" s="7" t="s">
        <v>1953</v>
      </c>
      <c r="R307" s="8"/>
      <c r="S307" s="7" t="s">
        <v>1943</v>
      </c>
      <c r="T307" s="7" t="s">
        <v>428</v>
      </c>
      <c r="U307" s="7" t="s">
        <v>701</v>
      </c>
      <c r="V307" s="8"/>
      <c r="W307" s="8"/>
      <c r="X307" s="6" t="b">
        <v>0</v>
      </c>
      <c r="Y307" s="7" t="s">
        <v>58</v>
      </c>
      <c r="Z307" s="7" t="s">
        <v>1944</v>
      </c>
      <c r="AA307" s="6" t="b">
        <v>0</v>
      </c>
      <c r="AB307" s="6">
        <v>20458</v>
      </c>
      <c r="AC307" s="6">
        <v>2702</v>
      </c>
      <c r="AD307" s="6">
        <v>4471</v>
      </c>
      <c r="AE307" s="6">
        <v>27655</v>
      </c>
      <c r="AF307" s="7" t="s">
        <v>428</v>
      </c>
      <c r="AG307" s="7" t="s">
        <v>58</v>
      </c>
      <c r="AH307" s="6">
        <v>9</v>
      </c>
    </row>
    <row r="308" spans="1:34" ht="15">
      <c r="A308" s="3" t="s">
        <v>703</v>
      </c>
      <c r="B308" s="4">
        <v>14</v>
      </c>
      <c r="C308" s="3" t="s">
        <v>58</v>
      </c>
      <c r="D308" s="3" t="s">
        <v>704</v>
      </c>
      <c r="E308" s="3" t="s">
        <v>428</v>
      </c>
      <c r="F308" s="5"/>
      <c r="H308" s="3" t="s">
        <v>2019</v>
      </c>
      <c r="I308" s="6">
        <v>9</v>
      </c>
      <c r="J308" t="b">
        <f t="shared" si="4"/>
        <v>1</v>
      </c>
      <c r="K308" s="7" t="s">
        <v>703</v>
      </c>
      <c r="L308" s="7" t="s">
        <v>704</v>
      </c>
      <c r="M308" s="7" t="s">
        <v>2209</v>
      </c>
      <c r="N308" s="7" t="s">
        <v>2019</v>
      </c>
      <c r="O308" s="6">
        <v>14</v>
      </c>
      <c r="P308" s="7" t="s">
        <v>1961</v>
      </c>
      <c r="Q308" s="7" t="s">
        <v>1954</v>
      </c>
      <c r="R308" s="8"/>
      <c r="S308" s="7" t="s">
        <v>1943</v>
      </c>
      <c r="T308" s="7" t="s">
        <v>428</v>
      </c>
      <c r="U308" s="7" t="s">
        <v>703</v>
      </c>
      <c r="V308" s="8"/>
      <c r="W308" s="8"/>
      <c r="X308" s="6" t="b">
        <v>0</v>
      </c>
      <c r="Y308" s="7" t="s">
        <v>58</v>
      </c>
      <c r="Z308" s="7" t="s">
        <v>1944</v>
      </c>
      <c r="AA308" s="6" t="b">
        <v>0</v>
      </c>
      <c r="AB308" s="8"/>
      <c r="AC308" s="8"/>
      <c r="AD308" s="8"/>
      <c r="AE308" s="8"/>
      <c r="AF308" s="7" t="s">
        <v>428</v>
      </c>
      <c r="AG308" s="7" t="s">
        <v>58</v>
      </c>
      <c r="AH308" s="6">
        <v>9</v>
      </c>
    </row>
    <row r="309" spans="1:34" ht="15">
      <c r="A309" s="3" t="s">
        <v>705</v>
      </c>
      <c r="B309" s="4">
        <v>14</v>
      </c>
      <c r="C309" s="3" t="s">
        <v>58</v>
      </c>
      <c r="D309" s="3" t="s">
        <v>706</v>
      </c>
      <c r="E309" s="3" t="s">
        <v>433</v>
      </c>
      <c r="F309" s="5"/>
      <c r="H309" s="3" t="s">
        <v>2019</v>
      </c>
      <c r="I309" s="6">
        <v>9</v>
      </c>
      <c r="J309" t="b">
        <f t="shared" si="4"/>
        <v>1</v>
      </c>
      <c r="K309" s="7" t="s">
        <v>705</v>
      </c>
      <c r="L309" s="7" t="s">
        <v>706</v>
      </c>
      <c r="M309" s="7" t="s">
        <v>2210</v>
      </c>
      <c r="N309" s="7" t="s">
        <v>2019</v>
      </c>
      <c r="O309" s="6">
        <v>14</v>
      </c>
      <c r="P309" s="7" t="s">
        <v>1961</v>
      </c>
      <c r="Q309" s="7" t="s">
        <v>1955</v>
      </c>
      <c r="R309" s="8"/>
      <c r="S309" s="7" t="s">
        <v>1943</v>
      </c>
      <c r="T309" s="7" t="s">
        <v>433</v>
      </c>
      <c r="U309" s="7" t="s">
        <v>705</v>
      </c>
      <c r="V309" s="8"/>
      <c r="W309" s="8"/>
      <c r="X309" s="6" t="b">
        <v>0</v>
      </c>
      <c r="Y309" s="7" t="s">
        <v>58</v>
      </c>
      <c r="Z309" s="7" t="s">
        <v>1944</v>
      </c>
      <c r="AA309" s="6" t="b">
        <v>0</v>
      </c>
      <c r="AB309" s="6">
        <v>49246</v>
      </c>
      <c r="AC309" s="6">
        <v>1623</v>
      </c>
      <c r="AD309" s="6">
        <v>8977</v>
      </c>
      <c r="AE309" s="6">
        <v>59894</v>
      </c>
      <c r="AF309" s="7" t="s">
        <v>433</v>
      </c>
      <c r="AG309" s="7" t="s">
        <v>58</v>
      </c>
      <c r="AH309" s="6">
        <v>9</v>
      </c>
    </row>
    <row r="310" spans="1:34" ht="15">
      <c r="A310" s="3" t="s">
        <v>707</v>
      </c>
      <c r="B310" s="4">
        <v>14</v>
      </c>
      <c r="C310" s="3" t="s">
        <v>58</v>
      </c>
      <c r="D310" s="3" t="s">
        <v>708</v>
      </c>
      <c r="E310" s="3" t="s">
        <v>436</v>
      </c>
      <c r="F310" s="5"/>
      <c r="H310" s="3" t="s">
        <v>2019</v>
      </c>
      <c r="I310" s="6">
        <v>9</v>
      </c>
      <c r="J310" t="b">
        <f t="shared" si="4"/>
        <v>1</v>
      </c>
      <c r="K310" s="7" t="s">
        <v>707</v>
      </c>
      <c r="L310" s="7" t="s">
        <v>708</v>
      </c>
      <c r="M310" s="7" t="s">
        <v>2211</v>
      </c>
      <c r="N310" s="7" t="s">
        <v>2019</v>
      </c>
      <c r="O310" s="6">
        <v>14</v>
      </c>
      <c r="P310" s="7" t="s">
        <v>1961</v>
      </c>
      <c r="Q310" s="7" t="s">
        <v>1956</v>
      </c>
      <c r="R310" s="8"/>
      <c r="S310" s="7" t="s">
        <v>1943</v>
      </c>
      <c r="T310" s="7" t="s">
        <v>436</v>
      </c>
      <c r="U310" s="7" t="s">
        <v>707</v>
      </c>
      <c r="V310" s="8"/>
      <c r="W310" s="8"/>
      <c r="X310" s="6" t="b">
        <v>0</v>
      </c>
      <c r="Y310" s="7" t="s">
        <v>58</v>
      </c>
      <c r="Z310" s="7" t="s">
        <v>1944</v>
      </c>
      <c r="AA310" s="6" t="b">
        <v>0</v>
      </c>
      <c r="AB310" s="6">
        <v>28882</v>
      </c>
      <c r="AC310" s="6">
        <v>1402</v>
      </c>
      <c r="AD310" s="6">
        <v>5134</v>
      </c>
      <c r="AE310" s="6">
        <v>36300</v>
      </c>
      <c r="AF310" s="7" t="s">
        <v>436</v>
      </c>
      <c r="AG310" s="7" t="s">
        <v>58</v>
      </c>
      <c r="AH310" s="6">
        <v>9</v>
      </c>
    </row>
    <row r="311" spans="1:34" ht="15">
      <c r="A311" s="3" t="s">
        <v>709</v>
      </c>
      <c r="B311" s="4">
        <v>14</v>
      </c>
      <c r="C311" s="3" t="s">
        <v>58</v>
      </c>
      <c r="D311" s="3" t="s">
        <v>710</v>
      </c>
      <c r="E311" s="3" t="s">
        <v>436</v>
      </c>
      <c r="F311" s="5"/>
      <c r="H311" s="3" t="s">
        <v>2019</v>
      </c>
      <c r="I311" s="6">
        <v>9</v>
      </c>
      <c r="J311" t="b">
        <f t="shared" si="4"/>
        <v>1</v>
      </c>
      <c r="K311" s="7" t="s">
        <v>709</v>
      </c>
      <c r="L311" s="7" t="s">
        <v>710</v>
      </c>
      <c r="M311" s="7" t="s">
        <v>2212</v>
      </c>
      <c r="N311" s="7" t="s">
        <v>2019</v>
      </c>
      <c r="O311" s="6">
        <v>14</v>
      </c>
      <c r="P311" s="7" t="s">
        <v>1961</v>
      </c>
      <c r="Q311" s="7" t="s">
        <v>1957</v>
      </c>
      <c r="R311" s="8"/>
      <c r="S311" s="7" t="s">
        <v>1943</v>
      </c>
      <c r="T311" s="7" t="s">
        <v>436</v>
      </c>
      <c r="U311" s="7" t="s">
        <v>709</v>
      </c>
      <c r="V311" s="8"/>
      <c r="W311" s="8"/>
      <c r="X311" s="6" t="b">
        <v>0</v>
      </c>
      <c r="Y311" s="7" t="s">
        <v>58</v>
      </c>
      <c r="Z311" s="7" t="s">
        <v>1944</v>
      </c>
      <c r="AA311" s="6" t="b">
        <v>0</v>
      </c>
      <c r="AB311" s="6">
        <v>24281</v>
      </c>
      <c r="AC311" s="6">
        <v>1205</v>
      </c>
      <c r="AD311" s="6">
        <v>4667</v>
      </c>
      <c r="AE311" s="6">
        <v>30153</v>
      </c>
      <c r="AF311" s="7" t="s">
        <v>436</v>
      </c>
      <c r="AG311" s="7" t="s">
        <v>58</v>
      </c>
      <c r="AH311" s="6">
        <v>9</v>
      </c>
    </row>
    <row r="312" spans="1:34" ht="15">
      <c r="A312" s="3" t="s">
        <v>711</v>
      </c>
      <c r="B312" s="4">
        <v>14</v>
      </c>
      <c r="C312" s="3" t="s">
        <v>58</v>
      </c>
      <c r="D312" s="3" t="s">
        <v>712</v>
      </c>
      <c r="E312" s="3" t="s">
        <v>436</v>
      </c>
      <c r="F312" s="5"/>
      <c r="H312" s="3" t="s">
        <v>2019</v>
      </c>
      <c r="I312" s="6">
        <v>9</v>
      </c>
      <c r="J312" t="b">
        <f t="shared" si="4"/>
        <v>1</v>
      </c>
      <c r="K312" s="7" t="s">
        <v>711</v>
      </c>
      <c r="L312" s="7" t="s">
        <v>712</v>
      </c>
      <c r="M312" s="7" t="s">
        <v>2213</v>
      </c>
      <c r="N312" s="7" t="s">
        <v>2019</v>
      </c>
      <c r="O312" s="6">
        <v>14</v>
      </c>
      <c r="P312" s="7" t="s">
        <v>1961</v>
      </c>
      <c r="Q312" s="7" t="s">
        <v>1958</v>
      </c>
      <c r="R312" s="8"/>
      <c r="S312" s="7" t="s">
        <v>1943</v>
      </c>
      <c r="T312" s="7" t="s">
        <v>436</v>
      </c>
      <c r="U312" s="7" t="s">
        <v>711</v>
      </c>
      <c r="V312" s="8"/>
      <c r="W312" s="8"/>
      <c r="X312" s="6" t="b">
        <v>0</v>
      </c>
      <c r="Y312" s="7" t="s">
        <v>58</v>
      </c>
      <c r="Z312" s="7" t="s">
        <v>1944</v>
      </c>
      <c r="AA312" s="6" t="b">
        <v>0</v>
      </c>
      <c r="AB312" s="6">
        <v>34747</v>
      </c>
      <c r="AC312" s="6">
        <v>1588</v>
      </c>
      <c r="AD312" s="6">
        <v>5804</v>
      </c>
      <c r="AE312" s="6">
        <v>42174</v>
      </c>
      <c r="AF312" s="7" t="s">
        <v>436</v>
      </c>
      <c r="AG312" s="7" t="s">
        <v>58</v>
      </c>
      <c r="AH312" s="6">
        <v>9</v>
      </c>
    </row>
    <row r="313" spans="1:34" ht="15">
      <c r="A313" s="3" t="s">
        <v>713</v>
      </c>
      <c r="B313" s="4">
        <v>14</v>
      </c>
      <c r="C313" s="3" t="s">
        <v>61</v>
      </c>
      <c r="D313" s="3" t="s">
        <v>714</v>
      </c>
      <c r="E313" s="3" t="s">
        <v>433</v>
      </c>
      <c r="F313" s="5"/>
      <c r="H313" s="3" t="s">
        <v>2019</v>
      </c>
      <c r="I313" s="6">
        <v>9</v>
      </c>
      <c r="J313" t="b">
        <f t="shared" si="4"/>
        <v>1</v>
      </c>
      <c r="K313" s="7" t="s">
        <v>713</v>
      </c>
      <c r="L313" s="7" t="s">
        <v>714</v>
      </c>
      <c r="M313" s="7" t="s">
        <v>2214</v>
      </c>
      <c r="N313" s="7" t="s">
        <v>2019</v>
      </c>
      <c r="O313" s="6">
        <v>14</v>
      </c>
      <c r="P313" s="7" t="s">
        <v>1962</v>
      </c>
      <c r="Q313" s="7" t="s">
        <v>2066</v>
      </c>
      <c r="R313" s="8"/>
      <c r="S313" s="7" t="s">
        <v>1943</v>
      </c>
      <c r="T313" s="7" t="s">
        <v>433</v>
      </c>
      <c r="U313" s="7" t="s">
        <v>713</v>
      </c>
      <c r="V313" s="8"/>
      <c r="W313" s="8"/>
      <c r="X313" s="6" t="b">
        <v>0</v>
      </c>
      <c r="Y313" s="7" t="s">
        <v>61</v>
      </c>
      <c r="Z313" s="7" t="s">
        <v>1944</v>
      </c>
      <c r="AA313" s="6" t="b">
        <v>0</v>
      </c>
      <c r="AB313" s="6">
        <v>52396</v>
      </c>
      <c r="AC313" s="6">
        <v>2535</v>
      </c>
      <c r="AD313" s="6">
        <v>10038</v>
      </c>
      <c r="AE313" s="6">
        <v>68668</v>
      </c>
      <c r="AF313" s="7" t="s">
        <v>433</v>
      </c>
      <c r="AG313" s="7" t="s">
        <v>61</v>
      </c>
      <c r="AH313" s="6">
        <v>9</v>
      </c>
    </row>
    <row r="314" spans="1:34" ht="15">
      <c r="A314" s="3" t="s">
        <v>715</v>
      </c>
      <c r="B314" s="4">
        <v>14</v>
      </c>
      <c r="C314" s="3" t="s">
        <v>61</v>
      </c>
      <c r="D314" s="3" t="s">
        <v>716</v>
      </c>
      <c r="E314" s="3" t="s">
        <v>436</v>
      </c>
      <c r="F314" s="5"/>
      <c r="H314" s="3" t="s">
        <v>2019</v>
      </c>
      <c r="I314" s="6">
        <v>9</v>
      </c>
      <c r="J314" t="b">
        <f t="shared" si="4"/>
        <v>1</v>
      </c>
      <c r="K314" s="7" t="s">
        <v>715</v>
      </c>
      <c r="L314" s="7" t="s">
        <v>716</v>
      </c>
      <c r="M314" s="7" t="s">
        <v>2215</v>
      </c>
      <c r="N314" s="7" t="s">
        <v>2019</v>
      </c>
      <c r="O314" s="6">
        <v>14</v>
      </c>
      <c r="P314" s="7" t="s">
        <v>1962</v>
      </c>
      <c r="Q314" s="7" t="s">
        <v>2045</v>
      </c>
      <c r="R314" s="8"/>
      <c r="S314" s="7" t="s">
        <v>1943</v>
      </c>
      <c r="T314" s="7" t="s">
        <v>433</v>
      </c>
      <c r="U314" s="7" t="s">
        <v>715</v>
      </c>
      <c r="V314" s="8"/>
      <c r="W314" s="8"/>
      <c r="X314" s="6" t="b">
        <v>0</v>
      </c>
      <c r="Y314" s="7" t="s">
        <v>61</v>
      </c>
      <c r="Z314" s="7" t="s">
        <v>1944</v>
      </c>
      <c r="AA314" s="6" t="b">
        <v>0</v>
      </c>
      <c r="AB314" s="6">
        <v>9002</v>
      </c>
      <c r="AC314" s="6">
        <v>853</v>
      </c>
      <c r="AD314" s="6">
        <v>1466</v>
      </c>
      <c r="AE314" s="6">
        <v>11757</v>
      </c>
      <c r="AF314" s="7" t="s">
        <v>433</v>
      </c>
      <c r="AG314" s="7" t="s">
        <v>61</v>
      </c>
      <c r="AH314" s="6">
        <v>9</v>
      </c>
    </row>
    <row r="315" spans="1:34" ht="15">
      <c r="A315" s="3" t="s">
        <v>717</v>
      </c>
      <c r="B315" s="4">
        <v>14</v>
      </c>
      <c r="C315" s="3" t="s">
        <v>61</v>
      </c>
      <c r="D315" s="3" t="s">
        <v>718</v>
      </c>
      <c r="E315" s="3" t="s">
        <v>428</v>
      </c>
      <c r="F315" s="5"/>
      <c r="H315" s="3" t="s">
        <v>2019</v>
      </c>
      <c r="I315" s="6">
        <v>9</v>
      </c>
      <c r="J315" t="b">
        <f t="shared" si="4"/>
        <v>1</v>
      </c>
      <c r="K315" s="7" t="s">
        <v>717</v>
      </c>
      <c r="L315" s="7" t="s">
        <v>718</v>
      </c>
      <c r="M315" s="7" t="s">
        <v>2216</v>
      </c>
      <c r="N315" s="7" t="s">
        <v>2019</v>
      </c>
      <c r="O315" s="6">
        <v>14</v>
      </c>
      <c r="P315" s="7" t="s">
        <v>1962</v>
      </c>
      <c r="Q315" s="7" t="s">
        <v>2051</v>
      </c>
      <c r="R315" s="8"/>
      <c r="S315" s="7" t="s">
        <v>1943</v>
      </c>
      <c r="T315" s="7" t="s">
        <v>428</v>
      </c>
      <c r="U315" s="7" t="s">
        <v>717</v>
      </c>
      <c r="V315" s="8"/>
      <c r="W315" s="8"/>
      <c r="X315" s="6" t="b">
        <v>0</v>
      </c>
      <c r="Y315" s="7" t="s">
        <v>61</v>
      </c>
      <c r="Z315" s="7" t="s">
        <v>1944</v>
      </c>
      <c r="AA315" s="6" t="b">
        <v>0</v>
      </c>
      <c r="AB315" s="6">
        <v>22500</v>
      </c>
      <c r="AC315" s="6">
        <v>3932</v>
      </c>
      <c r="AD315" s="6">
        <v>3073</v>
      </c>
      <c r="AE315" s="6">
        <v>29998</v>
      </c>
      <c r="AF315" s="7" t="s">
        <v>428</v>
      </c>
      <c r="AG315" s="7" t="s">
        <v>61</v>
      </c>
      <c r="AH315" s="6">
        <v>9</v>
      </c>
    </row>
    <row r="316" spans="1:34" ht="15">
      <c r="A316" s="3" t="s">
        <v>719</v>
      </c>
      <c r="B316" s="4">
        <v>14</v>
      </c>
      <c r="C316" s="3" t="s">
        <v>61</v>
      </c>
      <c r="D316" s="3" t="s">
        <v>720</v>
      </c>
      <c r="E316" s="3" t="s">
        <v>433</v>
      </c>
      <c r="F316" s="5"/>
      <c r="H316" s="3" t="s">
        <v>2019</v>
      </c>
      <c r="I316" s="6">
        <v>9</v>
      </c>
      <c r="J316" t="b">
        <f t="shared" si="4"/>
        <v>1</v>
      </c>
      <c r="K316" s="7" t="s">
        <v>719</v>
      </c>
      <c r="L316" s="7" t="s">
        <v>720</v>
      </c>
      <c r="M316" s="7" t="s">
        <v>2217</v>
      </c>
      <c r="N316" s="7" t="s">
        <v>2019</v>
      </c>
      <c r="O316" s="6">
        <v>14</v>
      </c>
      <c r="P316" s="7" t="s">
        <v>1962</v>
      </c>
      <c r="Q316" s="7" t="s">
        <v>2053</v>
      </c>
      <c r="R316" s="8"/>
      <c r="S316" s="7" t="s">
        <v>1943</v>
      </c>
      <c r="T316" s="7" t="s">
        <v>433</v>
      </c>
      <c r="U316" s="7" t="s">
        <v>719</v>
      </c>
      <c r="V316" s="8"/>
      <c r="W316" s="8"/>
      <c r="X316" s="6" t="b">
        <v>0</v>
      </c>
      <c r="Y316" s="7" t="s">
        <v>61</v>
      </c>
      <c r="Z316" s="7" t="s">
        <v>1944</v>
      </c>
      <c r="AA316" s="6" t="b">
        <v>0</v>
      </c>
      <c r="AB316" s="6">
        <v>54925</v>
      </c>
      <c r="AC316" s="6">
        <v>2507</v>
      </c>
      <c r="AD316" s="6">
        <v>10216</v>
      </c>
      <c r="AE316" s="6">
        <v>68583</v>
      </c>
      <c r="AF316" s="7" t="s">
        <v>433</v>
      </c>
      <c r="AG316" s="7" t="s">
        <v>61</v>
      </c>
      <c r="AH316" s="6">
        <v>9</v>
      </c>
    </row>
    <row r="317" spans="1:34" ht="15">
      <c r="A317" s="3" t="s">
        <v>721</v>
      </c>
      <c r="B317" s="4">
        <v>14</v>
      </c>
      <c r="C317" s="3" t="s">
        <v>61</v>
      </c>
      <c r="D317" s="3" t="s">
        <v>722</v>
      </c>
      <c r="E317" s="3" t="s">
        <v>433</v>
      </c>
      <c r="F317" s="5"/>
      <c r="H317" s="3" t="s">
        <v>2019</v>
      </c>
      <c r="I317" s="6">
        <v>9</v>
      </c>
      <c r="J317" t="b">
        <f t="shared" si="4"/>
        <v>1</v>
      </c>
      <c r="K317" s="7" t="s">
        <v>721</v>
      </c>
      <c r="L317" s="7" t="s">
        <v>722</v>
      </c>
      <c r="M317" s="7" t="s">
        <v>2218</v>
      </c>
      <c r="N317" s="7" t="s">
        <v>2019</v>
      </c>
      <c r="O317" s="6">
        <v>14</v>
      </c>
      <c r="P317" s="7" t="s">
        <v>1962</v>
      </c>
      <c r="Q317" s="7" t="s">
        <v>2036</v>
      </c>
      <c r="R317" s="8"/>
      <c r="S317" s="7" t="s">
        <v>1943</v>
      </c>
      <c r="T317" s="7" t="s">
        <v>433</v>
      </c>
      <c r="U317" s="7" t="s">
        <v>721</v>
      </c>
      <c r="V317" s="8"/>
      <c r="W317" s="8"/>
      <c r="X317" s="6" t="b">
        <v>0</v>
      </c>
      <c r="Y317" s="7" t="s">
        <v>61</v>
      </c>
      <c r="Z317" s="7" t="s">
        <v>1944</v>
      </c>
      <c r="AA317" s="6" t="b">
        <v>0</v>
      </c>
      <c r="AB317" s="6">
        <v>57581</v>
      </c>
      <c r="AC317" s="6">
        <v>2481</v>
      </c>
      <c r="AD317" s="6">
        <v>9726</v>
      </c>
      <c r="AE317" s="6">
        <v>74339</v>
      </c>
      <c r="AF317" s="7" t="s">
        <v>433</v>
      </c>
      <c r="AG317" s="7" t="s">
        <v>61</v>
      </c>
      <c r="AH317" s="6">
        <v>9</v>
      </c>
    </row>
    <row r="318" spans="1:34" ht="15">
      <c r="A318" s="3" t="s">
        <v>723</v>
      </c>
      <c r="B318" s="4">
        <v>14</v>
      </c>
      <c r="C318" s="3" t="s">
        <v>61</v>
      </c>
      <c r="D318" s="3" t="s">
        <v>724</v>
      </c>
      <c r="E318" s="3" t="s">
        <v>428</v>
      </c>
      <c r="F318" s="5"/>
      <c r="H318" s="3" t="s">
        <v>2019</v>
      </c>
      <c r="I318" s="6">
        <v>9</v>
      </c>
      <c r="J318" t="b">
        <f t="shared" si="4"/>
        <v>1</v>
      </c>
      <c r="K318" s="7" t="s">
        <v>723</v>
      </c>
      <c r="L318" s="7" t="s">
        <v>724</v>
      </c>
      <c r="M318" s="7" t="s">
        <v>2219</v>
      </c>
      <c r="N318" s="7" t="s">
        <v>2019</v>
      </c>
      <c r="O318" s="6">
        <v>14</v>
      </c>
      <c r="P318" s="7" t="s">
        <v>1962</v>
      </c>
      <c r="Q318" s="7" t="s">
        <v>2055</v>
      </c>
      <c r="R318" s="8"/>
      <c r="S318" s="7" t="s">
        <v>1943</v>
      </c>
      <c r="T318" s="7" t="s">
        <v>428</v>
      </c>
      <c r="U318" s="7" t="s">
        <v>723</v>
      </c>
      <c r="V318" s="8"/>
      <c r="W318" s="8"/>
      <c r="X318" s="6" t="b">
        <v>0</v>
      </c>
      <c r="Y318" s="7" t="s">
        <v>61</v>
      </c>
      <c r="Z318" s="7" t="s">
        <v>1944</v>
      </c>
      <c r="AA318" s="6" t="b">
        <v>0</v>
      </c>
      <c r="AB318" s="6">
        <v>111729</v>
      </c>
      <c r="AC318" s="6">
        <v>7473</v>
      </c>
      <c r="AD318" s="6">
        <v>18458</v>
      </c>
      <c r="AE318" s="6">
        <v>137660</v>
      </c>
      <c r="AF318" s="7" t="s">
        <v>428</v>
      </c>
      <c r="AG318" s="7" t="s">
        <v>61</v>
      </c>
      <c r="AH318" s="6">
        <v>9</v>
      </c>
    </row>
    <row r="319" spans="1:34" ht="15">
      <c r="A319" s="3" t="s">
        <v>725</v>
      </c>
      <c r="B319" s="4">
        <v>14</v>
      </c>
      <c r="C319" s="3" t="s">
        <v>61</v>
      </c>
      <c r="D319" s="3" t="s">
        <v>726</v>
      </c>
      <c r="E319" s="3" t="s">
        <v>433</v>
      </c>
      <c r="F319" s="5"/>
      <c r="H319" s="3" t="s">
        <v>2019</v>
      </c>
      <c r="I319" s="6">
        <v>9</v>
      </c>
      <c r="J319" t="b">
        <f t="shared" si="4"/>
        <v>1</v>
      </c>
      <c r="K319" s="7" t="s">
        <v>725</v>
      </c>
      <c r="L319" s="7" t="s">
        <v>726</v>
      </c>
      <c r="M319" s="7" t="s">
        <v>2220</v>
      </c>
      <c r="N319" s="7" t="s">
        <v>2019</v>
      </c>
      <c r="O319" s="6">
        <v>14</v>
      </c>
      <c r="P319" s="7" t="s">
        <v>1962</v>
      </c>
      <c r="Q319" s="7" t="s">
        <v>2093</v>
      </c>
      <c r="R319" s="8"/>
      <c r="S319" s="7" t="s">
        <v>1943</v>
      </c>
      <c r="T319" s="7" t="s">
        <v>433</v>
      </c>
      <c r="U319" s="7" t="s">
        <v>725</v>
      </c>
      <c r="V319" s="8"/>
      <c r="W319" s="8"/>
      <c r="X319" s="6" t="b">
        <v>0</v>
      </c>
      <c r="Y319" s="7" t="s">
        <v>61</v>
      </c>
      <c r="Z319" s="7" t="s">
        <v>1944</v>
      </c>
      <c r="AA319" s="6" t="b">
        <v>0</v>
      </c>
      <c r="AB319" s="8"/>
      <c r="AC319" s="8"/>
      <c r="AD319" s="8"/>
      <c r="AE319" s="8"/>
      <c r="AF319" s="7" t="s">
        <v>433</v>
      </c>
      <c r="AG319" s="7" t="s">
        <v>61</v>
      </c>
      <c r="AH319" s="6">
        <v>9</v>
      </c>
    </row>
    <row r="320" spans="1:34" ht="15">
      <c r="A320" s="3" t="s">
        <v>727</v>
      </c>
      <c r="B320" s="4">
        <v>14</v>
      </c>
      <c r="C320" s="3" t="s">
        <v>61</v>
      </c>
      <c r="D320" s="3" t="s">
        <v>728</v>
      </c>
      <c r="E320" s="3" t="s">
        <v>433</v>
      </c>
      <c r="F320" s="5"/>
      <c r="H320" s="3" t="s">
        <v>2019</v>
      </c>
      <c r="I320" s="6">
        <v>9</v>
      </c>
      <c r="J320" t="b">
        <f t="shared" si="4"/>
        <v>1</v>
      </c>
      <c r="K320" s="7" t="s">
        <v>727</v>
      </c>
      <c r="L320" s="7" t="s">
        <v>728</v>
      </c>
      <c r="M320" s="7" t="s">
        <v>2221</v>
      </c>
      <c r="N320" s="7" t="s">
        <v>2019</v>
      </c>
      <c r="O320" s="6">
        <v>14</v>
      </c>
      <c r="P320" s="7" t="s">
        <v>1962</v>
      </c>
      <c r="Q320" s="7" t="s">
        <v>2039</v>
      </c>
      <c r="R320" s="8"/>
      <c r="S320" s="7" t="s">
        <v>1943</v>
      </c>
      <c r="T320" s="7" t="s">
        <v>433</v>
      </c>
      <c r="U320" s="7" t="s">
        <v>727</v>
      </c>
      <c r="V320" s="8"/>
      <c r="W320" s="8"/>
      <c r="X320" s="6" t="b">
        <v>0</v>
      </c>
      <c r="Y320" s="7" t="s">
        <v>61</v>
      </c>
      <c r="Z320" s="7" t="s">
        <v>1944</v>
      </c>
      <c r="AA320" s="6" t="b">
        <v>0</v>
      </c>
      <c r="AB320" s="6">
        <v>10311</v>
      </c>
      <c r="AC320" s="6">
        <v>1800</v>
      </c>
      <c r="AD320" s="6">
        <v>2412</v>
      </c>
      <c r="AE320" s="6">
        <v>14523</v>
      </c>
      <c r="AF320" s="7" t="s">
        <v>433</v>
      </c>
      <c r="AG320" s="7" t="s">
        <v>61</v>
      </c>
      <c r="AH320" s="6">
        <v>9</v>
      </c>
    </row>
    <row r="321" spans="1:34" ht="15">
      <c r="A321" s="3" t="s">
        <v>729</v>
      </c>
      <c r="B321" s="4">
        <v>14</v>
      </c>
      <c r="C321" s="3" t="s">
        <v>61</v>
      </c>
      <c r="D321" s="3" t="s">
        <v>730</v>
      </c>
      <c r="E321" s="3" t="s">
        <v>428</v>
      </c>
      <c r="F321" s="5"/>
      <c r="H321" s="3" t="s">
        <v>2019</v>
      </c>
      <c r="I321" s="6">
        <v>9</v>
      </c>
      <c r="J321" t="b">
        <f t="shared" si="4"/>
        <v>1</v>
      </c>
      <c r="K321" s="7" t="s">
        <v>729</v>
      </c>
      <c r="L321" s="7" t="s">
        <v>730</v>
      </c>
      <c r="M321" s="7" t="s">
        <v>2222</v>
      </c>
      <c r="N321" s="7" t="s">
        <v>2019</v>
      </c>
      <c r="O321" s="6">
        <v>14</v>
      </c>
      <c r="P321" s="7" t="s">
        <v>1962</v>
      </c>
      <c r="Q321" s="7" t="s">
        <v>2069</v>
      </c>
      <c r="R321" s="8"/>
      <c r="S321" s="7" t="s">
        <v>1943</v>
      </c>
      <c r="T321" s="7" t="s">
        <v>428</v>
      </c>
      <c r="U321" s="7" t="s">
        <v>729</v>
      </c>
      <c r="V321" s="8"/>
      <c r="W321" s="8"/>
      <c r="X321" s="6" t="b">
        <v>0</v>
      </c>
      <c r="Y321" s="7" t="s">
        <v>61</v>
      </c>
      <c r="Z321" s="7" t="s">
        <v>1944</v>
      </c>
      <c r="AA321" s="6" t="b">
        <v>0</v>
      </c>
      <c r="AB321" s="6">
        <v>5602</v>
      </c>
      <c r="AC321" s="6">
        <v>1334</v>
      </c>
      <c r="AD321" s="6">
        <v>1102</v>
      </c>
      <c r="AE321" s="6">
        <v>8416</v>
      </c>
      <c r="AF321" s="7" t="s">
        <v>428</v>
      </c>
      <c r="AG321" s="7" t="s">
        <v>61</v>
      </c>
      <c r="AH321" s="6">
        <v>9</v>
      </c>
    </row>
    <row r="322" spans="1:34" ht="15">
      <c r="A322" s="3" t="s">
        <v>731</v>
      </c>
      <c r="B322" s="4">
        <v>14</v>
      </c>
      <c r="C322" s="3" t="s">
        <v>61</v>
      </c>
      <c r="D322" s="3" t="s">
        <v>732</v>
      </c>
      <c r="E322" s="3" t="s">
        <v>433</v>
      </c>
      <c r="F322" s="5"/>
      <c r="H322" s="3" t="s">
        <v>2019</v>
      </c>
      <c r="I322" s="6">
        <v>9</v>
      </c>
      <c r="J322" t="b">
        <f t="shared" si="4"/>
        <v>1</v>
      </c>
      <c r="K322" s="7" t="s">
        <v>731</v>
      </c>
      <c r="L322" s="7" t="s">
        <v>732</v>
      </c>
      <c r="M322" s="7" t="s">
        <v>2223</v>
      </c>
      <c r="N322" s="7" t="s">
        <v>2019</v>
      </c>
      <c r="O322" s="6">
        <v>14</v>
      </c>
      <c r="P322" s="7" t="s">
        <v>1962</v>
      </c>
      <c r="Q322" s="7" t="s">
        <v>1941</v>
      </c>
      <c r="R322" s="8"/>
      <c r="S322" s="7" t="s">
        <v>1943</v>
      </c>
      <c r="T322" s="7" t="s">
        <v>433</v>
      </c>
      <c r="U322" s="7" t="s">
        <v>731</v>
      </c>
      <c r="V322" s="8"/>
      <c r="W322" s="8"/>
      <c r="X322" s="6" t="b">
        <v>0</v>
      </c>
      <c r="Y322" s="7" t="s">
        <v>61</v>
      </c>
      <c r="Z322" s="7" t="s">
        <v>1944</v>
      </c>
      <c r="AA322" s="6" t="b">
        <v>0</v>
      </c>
      <c r="AB322" s="6">
        <v>11998</v>
      </c>
      <c r="AC322" s="6">
        <v>1397</v>
      </c>
      <c r="AD322" s="6">
        <v>2380</v>
      </c>
      <c r="AE322" s="6">
        <v>16492</v>
      </c>
      <c r="AF322" s="7" t="s">
        <v>433</v>
      </c>
      <c r="AG322" s="7" t="s">
        <v>61</v>
      </c>
      <c r="AH322" s="6">
        <v>9</v>
      </c>
    </row>
    <row r="323" spans="1:34" ht="15">
      <c r="A323" s="3" t="s">
        <v>733</v>
      </c>
      <c r="B323" s="4">
        <v>14</v>
      </c>
      <c r="C323" s="3" t="s">
        <v>61</v>
      </c>
      <c r="D323" s="3" t="s">
        <v>734</v>
      </c>
      <c r="E323" s="3" t="s">
        <v>436</v>
      </c>
      <c r="F323" s="5"/>
      <c r="H323" s="3" t="s">
        <v>2019</v>
      </c>
      <c r="I323" s="6">
        <v>9</v>
      </c>
      <c r="J323" t="b">
        <f t="shared" ref="J323:J386" si="5">A323=K323</f>
        <v>1</v>
      </c>
      <c r="K323" s="7" t="s">
        <v>733</v>
      </c>
      <c r="L323" s="7" t="s">
        <v>734</v>
      </c>
      <c r="M323" s="7" t="s">
        <v>2224</v>
      </c>
      <c r="N323" s="7" t="s">
        <v>2019</v>
      </c>
      <c r="O323" s="6">
        <v>14</v>
      </c>
      <c r="P323" s="7" t="s">
        <v>1962</v>
      </c>
      <c r="Q323" s="7" t="s">
        <v>1945</v>
      </c>
      <c r="R323" s="8"/>
      <c r="S323" s="7" t="s">
        <v>1943</v>
      </c>
      <c r="T323" s="7" t="s">
        <v>436</v>
      </c>
      <c r="U323" s="7" t="s">
        <v>733</v>
      </c>
      <c r="V323" s="8"/>
      <c r="W323" s="8"/>
      <c r="X323" s="6" t="b">
        <v>0</v>
      </c>
      <c r="Y323" s="7" t="s">
        <v>61</v>
      </c>
      <c r="Z323" s="7" t="s">
        <v>1944</v>
      </c>
      <c r="AA323" s="6" t="b">
        <v>0</v>
      </c>
      <c r="AB323" s="6">
        <v>5654</v>
      </c>
      <c r="AC323" s="6">
        <v>674</v>
      </c>
      <c r="AD323" s="6">
        <v>777</v>
      </c>
      <c r="AE323" s="6">
        <v>7253</v>
      </c>
      <c r="AF323" s="7" t="s">
        <v>436</v>
      </c>
      <c r="AG323" s="7" t="s">
        <v>61</v>
      </c>
      <c r="AH323" s="6">
        <v>9</v>
      </c>
    </row>
    <row r="324" spans="1:34" ht="15">
      <c r="A324" s="3" t="s">
        <v>735</v>
      </c>
      <c r="B324" s="4">
        <v>14</v>
      </c>
      <c r="C324" s="3" t="s">
        <v>61</v>
      </c>
      <c r="D324" s="3" t="s">
        <v>736</v>
      </c>
      <c r="E324" s="3" t="s">
        <v>433</v>
      </c>
      <c r="F324" s="5"/>
      <c r="H324" s="3" t="s">
        <v>2019</v>
      </c>
      <c r="I324" s="6">
        <v>9</v>
      </c>
      <c r="J324" t="b">
        <f t="shared" si="5"/>
        <v>1</v>
      </c>
      <c r="K324" s="7" t="s">
        <v>735</v>
      </c>
      <c r="L324" s="7" t="s">
        <v>736</v>
      </c>
      <c r="M324" s="7" t="s">
        <v>2225</v>
      </c>
      <c r="N324" s="7" t="s">
        <v>2019</v>
      </c>
      <c r="O324" s="6">
        <v>14</v>
      </c>
      <c r="P324" s="7" t="s">
        <v>1962</v>
      </c>
      <c r="Q324" s="7" t="s">
        <v>1946</v>
      </c>
      <c r="R324" s="8"/>
      <c r="S324" s="7" t="s">
        <v>1943</v>
      </c>
      <c r="T324" s="7" t="s">
        <v>433</v>
      </c>
      <c r="U324" s="7" t="s">
        <v>735</v>
      </c>
      <c r="V324" s="8"/>
      <c r="W324" s="8"/>
      <c r="X324" s="6" t="b">
        <v>0</v>
      </c>
      <c r="Y324" s="7" t="s">
        <v>61</v>
      </c>
      <c r="Z324" s="7" t="s">
        <v>1944</v>
      </c>
      <c r="AA324" s="6" t="b">
        <v>0</v>
      </c>
      <c r="AB324" s="8"/>
      <c r="AC324" s="8"/>
      <c r="AD324" s="8"/>
      <c r="AE324" s="8"/>
      <c r="AF324" s="7" t="s">
        <v>433</v>
      </c>
      <c r="AG324" s="7" t="s">
        <v>61</v>
      </c>
      <c r="AH324" s="6">
        <v>9</v>
      </c>
    </row>
    <row r="325" spans="1:34" ht="15">
      <c r="A325" s="3" t="s">
        <v>737</v>
      </c>
      <c r="B325" s="4">
        <v>14</v>
      </c>
      <c r="C325" s="3" t="s">
        <v>61</v>
      </c>
      <c r="D325" s="3" t="s">
        <v>738</v>
      </c>
      <c r="E325" s="3" t="s">
        <v>436</v>
      </c>
      <c r="F325" s="5"/>
      <c r="H325" s="3" t="s">
        <v>2019</v>
      </c>
      <c r="I325" s="6">
        <v>9</v>
      </c>
      <c r="J325" t="b">
        <f t="shared" si="5"/>
        <v>1</v>
      </c>
      <c r="K325" s="7" t="s">
        <v>737</v>
      </c>
      <c r="L325" s="7" t="s">
        <v>738</v>
      </c>
      <c r="M325" s="7" t="s">
        <v>2226</v>
      </c>
      <c r="N325" s="7" t="s">
        <v>2019</v>
      </c>
      <c r="O325" s="6">
        <v>14</v>
      </c>
      <c r="P325" s="7" t="s">
        <v>1962</v>
      </c>
      <c r="Q325" s="7" t="s">
        <v>1947</v>
      </c>
      <c r="R325" s="8"/>
      <c r="S325" s="7" t="s">
        <v>1943</v>
      </c>
      <c r="T325" s="7" t="s">
        <v>436</v>
      </c>
      <c r="U325" s="7" t="s">
        <v>737</v>
      </c>
      <c r="V325" s="8"/>
      <c r="W325" s="8"/>
      <c r="X325" s="6" t="b">
        <v>0</v>
      </c>
      <c r="Y325" s="7" t="s">
        <v>61</v>
      </c>
      <c r="Z325" s="7" t="s">
        <v>1944</v>
      </c>
      <c r="AA325" s="6" t="b">
        <v>0</v>
      </c>
      <c r="AB325" s="6">
        <v>37935</v>
      </c>
      <c r="AC325" s="6">
        <v>1858</v>
      </c>
      <c r="AD325" s="6">
        <v>7465</v>
      </c>
      <c r="AE325" s="6">
        <v>49449</v>
      </c>
      <c r="AF325" s="7" t="s">
        <v>436</v>
      </c>
      <c r="AG325" s="7" t="s">
        <v>61</v>
      </c>
      <c r="AH325" s="6">
        <v>9</v>
      </c>
    </row>
    <row r="326" spans="1:34" ht="15">
      <c r="A326" s="3" t="s">
        <v>739</v>
      </c>
      <c r="B326" s="4">
        <v>14</v>
      </c>
      <c r="C326" s="3" t="s">
        <v>61</v>
      </c>
      <c r="D326" s="3" t="s">
        <v>740</v>
      </c>
      <c r="E326" s="3" t="s">
        <v>436</v>
      </c>
      <c r="F326" s="5"/>
      <c r="H326" s="3" t="s">
        <v>2019</v>
      </c>
      <c r="I326" s="6">
        <v>9</v>
      </c>
      <c r="J326" t="b">
        <f t="shared" si="5"/>
        <v>1</v>
      </c>
      <c r="K326" s="7" t="s">
        <v>739</v>
      </c>
      <c r="L326" s="7" t="s">
        <v>740</v>
      </c>
      <c r="M326" s="7" t="s">
        <v>2227</v>
      </c>
      <c r="N326" s="7" t="s">
        <v>2019</v>
      </c>
      <c r="O326" s="6">
        <v>14</v>
      </c>
      <c r="P326" s="7" t="s">
        <v>1962</v>
      </c>
      <c r="Q326" s="7" t="s">
        <v>1948</v>
      </c>
      <c r="R326" s="8"/>
      <c r="S326" s="7" t="s">
        <v>1943</v>
      </c>
      <c r="T326" s="7" t="s">
        <v>436</v>
      </c>
      <c r="U326" s="7" t="s">
        <v>739</v>
      </c>
      <c r="V326" s="8"/>
      <c r="W326" s="8"/>
      <c r="X326" s="6" t="b">
        <v>0</v>
      </c>
      <c r="Y326" s="7" t="s">
        <v>61</v>
      </c>
      <c r="Z326" s="7" t="s">
        <v>1944</v>
      </c>
      <c r="AA326" s="6" t="b">
        <v>0</v>
      </c>
      <c r="AB326" s="6">
        <v>40346</v>
      </c>
      <c r="AC326" s="6">
        <v>1072</v>
      </c>
      <c r="AD326" s="6">
        <v>6387</v>
      </c>
      <c r="AE326" s="6">
        <v>47805</v>
      </c>
      <c r="AF326" s="7" t="s">
        <v>436</v>
      </c>
      <c r="AG326" s="7" t="s">
        <v>61</v>
      </c>
      <c r="AH326" s="6">
        <v>9</v>
      </c>
    </row>
    <row r="327" spans="1:34" ht="15">
      <c r="A327" s="3" t="s">
        <v>741</v>
      </c>
      <c r="B327" s="4">
        <v>14</v>
      </c>
      <c r="C327" s="3" t="s">
        <v>61</v>
      </c>
      <c r="D327" s="3" t="s">
        <v>742</v>
      </c>
      <c r="E327" s="3" t="s">
        <v>436</v>
      </c>
      <c r="F327" s="5"/>
      <c r="H327" s="3" t="s">
        <v>2019</v>
      </c>
      <c r="I327" s="6">
        <v>9</v>
      </c>
      <c r="J327" t="b">
        <f t="shared" si="5"/>
        <v>1</v>
      </c>
      <c r="K327" s="7" t="s">
        <v>741</v>
      </c>
      <c r="L327" s="7" t="s">
        <v>742</v>
      </c>
      <c r="M327" s="7" t="s">
        <v>2228</v>
      </c>
      <c r="N327" s="7" t="s">
        <v>2019</v>
      </c>
      <c r="O327" s="6">
        <v>14</v>
      </c>
      <c r="P327" s="7" t="s">
        <v>1962</v>
      </c>
      <c r="Q327" s="7" t="s">
        <v>1949</v>
      </c>
      <c r="R327" s="8"/>
      <c r="S327" s="7" t="s">
        <v>1943</v>
      </c>
      <c r="T327" s="7" t="s">
        <v>436</v>
      </c>
      <c r="U327" s="7" t="s">
        <v>741</v>
      </c>
      <c r="V327" s="8"/>
      <c r="W327" s="8"/>
      <c r="X327" s="6" t="b">
        <v>0</v>
      </c>
      <c r="Y327" s="7" t="s">
        <v>61</v>
      </c>
      <c r="Z327" s="7" t="s">
        <v>1944</v>
      </c>
      <c r="AA327" s="6" t="b">
        <v>0</v>
      </c>
      <c r="AB327" s="6">
        <v>3321</v>
      </c>
      <c r="AC327" s="6">
        <v>261</v>
      </c>
      <c r="AD327" s="6">
        <v>739</v>
      </c>
      <c r="AE327" s="6">
        <v>4474</v>
      </c>
      <c r="AF327" s="7" t="s">
        <v>436</v>
      </c>
      <c r="AG327" s="7" t="s">
        <v>61</v>
      </c>
      <c r="AH327" s="6">
        <v>9</v>
      </c>
    </row>
    <row r="328" spans="1:34" ht="15">
      <c r="A328" s="3" t="s">
        <v>743</v>
      </c>
      <c r="B328" s="4">
        <v>14</v>
      </c>
      <c r="C328" s="3" t="s">
        <v>61</v>
      </c>
      <c r="D328" s="3" t="s">
        <v>744</v>
      </c>
      <c r="E328" s="3" t="s">
        <v>235</v>
      </c>
      <c r="F328" s="5"/>
      <c r="H328" s="3" t="s">
        <v>2019</v>
      </c>
      <c r="I328" s="6">
        <v>9</v>
      </c>
      <c r="J328" t="b">
        <f t="shared" si="5"/>
        <v>1</v>
      </c>
      <c r="K328" s="7" t="s">
        <v>743</v>
      </c>
      <c r="L328" s="7" t="s">
        <v>744</v>
      </c>
      <c r="M328" s="7" t="s">
        <v>2229</v>
      </c>
      <c r="N328" s="7" t="s">
        <v>2019</v>
      </c>
      <c r="O328" s="6">
        <v>14</v>
      </c>
      <c r="P328" s="7" t="s">
        <v>1962</v>
      </c>
      <c r="Q328" s="7" t="s">
        <v>1950</v>
      </c>
      <c r="R328" s="8"/>
      <c r="S328" s="7" t="s">
        <v>1943</v>
      </c>
      <c r="T328" s="7" t="s">
        <v>235</v>
      </c>
      <c r="U328" s="7" t="s">
        <v>743</v>
      </c>
      <c r="V328" s="8"/>
      <c r="W328" s="8"/>
      <c r="X328" s="6" t="b">
        <v>0</v>
      </c>
      <c r="Y328" s="7" t="s">
        <v>61</v>
      </c>
      <c r="Z328" s="7" t="s">
        <v>1944</v>
      </c>
      <c r="AA328" s="6" t="b">
        <v>0</v>
      </c>
      <c r="AB328" s="8"/>
      <c r="AC328" s="8"/>
      <c r="AD328" s="8"/>
      <c r="AE328" s="8"/>
      <c r="AF328" s="7" t="s">
        <v>235</v>
      </c>
      <c r="AG328" s="7" t="s">
        <v>61</v>
      </c>
      <c r="AH328" s="6">
        <v>9</v>
      </c>
    </row>
    <row r="329" spans="1:34" ht="15">
      <c r="A329" s="3" t="s">
        <v>745</v>
      </c>
      <c r="B329" s="4">
        <v>14</v>
      </c>
      <c r="C329" s="3" t="s">
        <v>61</v>
      </c>
      <c r="D329" s="3" t="s">
        <v>746</v>
      </c>
      <c r="E329" s="3" t="s">
        <v>436</v>
      </c>
      <c r="F329" s="5"/>
      <c r="H329" s="3" t="s">
        <v>2019</v>
      </c>
      <c r="I329" s="6">
        <v>9</v>
      </c>
      <c r="J329" t="b">
        <f t="shared" si="5"/>
        <v>1</v>
      </c>
      <c r="K329" s="7" t="s">
        <v>745</v>
      </c>
      <c r="L329" s="7" t="s">
        <v>746</v>
      </c>
      <c r="M329" s="7" t="s">
        <v>2230</v>
      </c>
      <c r="N329" s="7" t="s">
        <v>2019</v>
      </c>
      <c r="O329" s="6">
        <v>14</v>
      </c>
      <c r="P329" s="7" t="s">
        <v>1962</v>
      </c>
      <c r="Q329" s="7" t="s">
        <v>1951</v>
      </c>
      <c r="R329" s="8"/>
      <c r="S329" s="7" t="s">
        <v>1943</v>
      </c>
      <c r="T329" s="7" t="s">
        <v>436</v>
      </c>
      <c r="U329" s="7" t="s">
        <v>745</v>
      </c>
      <c r="V329" s="8"/>
      <c r="W329" s="8"/>
      <c r="X329" s="6" t="b">
        <v>0</v>
      </c>
      <c r="Y329" s="7" t="s">
        <v>61</v>
      </c>
      <c r="Z329" s="7" t="s">
        <v>1944</v>
      </c>
      <c r="AA329" s="6" t="b">
        <v>0</v>
      </c>
      <c r="AB329" s="6">
        <v>4164</v>
      </c>
      <c r="AC329" s="6">
        <v>228</v>
      </c>
      <c r="AD329" s="6">
        <v>780</v>
      </c>
      <c r="AE329" s="6">
        <v>5186</v>
      </c>
      <c r="AF329" s="7" t="s">
        <v>436</v>
      </c>
      <c r="AG329" s="7" t="s">
        <v>61</v>
      </c>
      <c r="AH329" s="6">
        <v>9</v>
      </c>
    </row>
    <row r="330" spans="1:34" ht="15">
      <c r="A330" s="3" t="s">
        <v>747</v>
      </c>
      <c r="B330" s="4">
        <v>14</v>
      </c>
      <c r="C330" s="3" t="s">
        <v>61</v>
      </c>
      <c r="D330" s="3" t="s">
        <v>748</v>
      </c>
      <c r="E330" s="3" t="s">
        <v>436</v>
      </c>
      <c r="F330" s="5"/>
      <c r="H330" s="3" t="s">
        <v>2019</v>
      </c>
      <c r="I330" s="6">
        <v>9</v>
      </c>
      <c r="J330" t="b">
        <f t="shared" si="5"/>
        <v>1</v>
      </c>
      <c r="K330" s="7" t="s">
        <v>747</v>
      </c>
      <c r="L330" s="7" t="s">
        <v>748</v>
      </c>
      <c r="M330" s="7" t="s">
        <v>2231</v>
      </c>
      <c r="N330" s="7" t="s">
        <v>2019</v>
      </c>
      <c r="O330" s="6">
        <v>14</v>
      </c>
      <c r="P330" s="7" t="s">
        <v>1962</v>
      </c>
      <c r="Q330" s="7" t="s">
        <v>1952</v>
      </c>
      <c r="R330" s="8"/>
      <c r="S330" s="7" t="s">
        <v>1943</v>
      </c>
      <c r="T330" s="7" t="s">
        <v>436</v>
      </c>
      <c r="U330" s="7" t="s">
        <v>747</v>
      </c>
      <c r="V330" s="8"/>
      <c r="W330" s="8"/>
      <c r="X330" s="6" t="b">
        <v>0</v>
      </c>
      <c r="Y330" s="7" t="s">
        <v>61</v>
      </c>
      <c r="Z330" s="7" t="s">
        <v>1944</v>
      </c>
      <c r="AA330" s="6" t="b">
        <v>0</v>
      </c>
      <c r="AB330" s="6">
        <v>3957</v>
      </c>
      <c r="AC330" s="6">
        <v>324</v>
      </c>
      <c r="AD330" s="6">
        <v>473</v>
      </c>
      <c r="AE330" s="6">
        <v>4754</v>
      </c>
      <c r="AF330" s="7" t="s">
        <v>436</v>
      </c>
      <c r="AG330" s="7" t="s">
        <v>61</v>
      </c>
      <c r="AH330" s="6">
        <v>9</v>
      </c>
    </row>
    <row r="331" spans="1:34" ht="15">
      <c r="A331" s="3" t="s">
        <v>749</v>
      </c>
      <c r="B331" s="4">
        <v>14</v>
      </c>
      <c r="C331" s="3" t="s">
        <v>61</v>
      </c>
      <c r="D331" s="3" t="s">
        <v>750</v>
      </c>
      <c r="E331" s="3" t="s">
        <v>235</v>
      </c>
      <c r="F331" s="5"/>
      <c r="H331" s="3" t="s">
        <v>2019</v>
      </c>
      <c r="I331" s="6">
        <v>9</v>
      </c>
      <c r="J331" t="b">
        <f t="shared" si="5"/>
        <v>1</v>
      </c>
      <c r="K331" s="7" t="s">
        <v>749</v>
      </c>
      <c r="L331" s="7" t="s">
        <v>750</v>
      </c>
      <c r="M331" s="7" t="s">
        <v>2232</v>
      </c>
      <c r="N331" s="7" t="s">
        <v>2019</v>
      </c>
      <c r="O331" s="6">
        <v>14</v>
      </c>
      <c r="P331" s="7" t="s">
        <v>1962</v>
      </c>
      <c r="Q331" s="7" t="s">
        <v>1953</v>
      </c>
      <c r="R331" s="8"/>
      <c r="S331" s="7" t="s">
        <v>1943</v>
      </c>
      <c r="T331" s="7" t="s">
        <v>235</v>
      </c>
      <c r="U331" s="7" t="s">
        <v>749</v>
      </c>
      <c r="V331" s="8"/>
      <c r="W331" s="8"/>
      <c r="X331" s="6" t="b">
        <v>0</v>
      </c>
      <c r="Y331" s="7" t="s">
        <v>61</v>
      </c>
      <c r="Z331" s="7" t="s">
        <v>1944</v>
      </c>
      <c r="AA331" s="6" t="b">
        <v>0</v>
      </c>
      <c r="AB331" s="6">
        <v>8025</v>
      </c>
      <c r="AC331" s="6">
        <v>718</v>
      </c>
      <c r="AD331" s="6">
        <v>1237</v>
      </c>
      <c r="AE331" s="6">
        <v>10358</v>
      </c>
      <c r="AF331" s="7" t="s">
        <v>235</v>
      </c>
      <c r="AG331" s="7" t="s">
        <v>61</v>
      </c>
      <c r="AH331" s="6">
        <v>9</v>
      </c>
    </row>
    <row r="332" spans="1:34" ht="15">
      <c r="A332" s="3" t="s">
        <v>751</v>
      </c>
      <c r="B332" s="4">
        <v>14</v>
      </c>
      <c r="C332" s="3" t="s">
        <v>64</v>
      </c>
      <c r="D332" s="3" t="s">
        <v>752</v>
      </c>
      <c r="E332" s="3" t="s">
        <v>436</v>
      </c>
      <c r="F332" s="5"/>
      <c r="H332" s="3" t="s">
        <v>2019</v>
      </c>
      <c r="I332" s="6">
        <v>9</v>
      </c>
      <c r="J332" t="b">
        <f t="shared" si="5"/>
        <v>1</v>
      </c>
      <c r="K332" s="7" t="s">
        <v>751</v>
      </c>
      <c r="L332" s="7" t="s">
        <v>752</v>
      </c>
      <c r="M332" s="7" t="s">
        <v>2233</v>
      </c>
      <c r="N332" s="7" t="s">
        <v>2019</v>
      </c>
      <c r="O332" s="6">
        <v>14</v>
      </c>
      <c r="P332" s="7" t="s">
        <v>1963</v>
      </c>
      <c r="Q332" s="7" t="s">
        <v>2066</v>
      </c>
      <c r="R332" s="8"/>
      <c r="S332" s="7" t="s">
        <v>1943</v>
      </c>
      <c r="T332" s="7" t="s">
        <v>436</v>
      </c>
      <c r="U332" s="7" t="s">
        <v>751</v>
      </c>
      <c r="V332" s="8"/>
      <c r="W332" s="8"/>
      <c r="X332" s="6" t="b">
        <v>0</v>
      </c>
      <c r="Y332" s="7" t="s">
        <v>64</v>
      </c>
      <c r="Z332" s="7" t="s">
        <v>1944</v>
      </c>
      <c r="AA332" s="6" t="b">
        <v>0</v>
      </c>
      <c r="AB332" s="6">
        <v>5980</v>
      </c>
      <c r="AC332" s="6">
        <v>833</v>
      </c>
      <c r="AD332" s="6">
        <v>1040</v>
      </c>
      <c r="AE332" s="6">
        <v>7918</v>
      </c>
      <c r="AF332" s="7" t="s">
        <v>436</v>
      </c>
      <c r="AG332" s="7" t="s">
        <v>64</v>
      </c>
      <c r="AH332" s="6">
        <v>9</v>
      </c>
    </row>
    <row r="333" spans="1:34" ht="15">
      <c r="A333" s="3" t="s">
        <v>753</v>
      </c>
      <c r="B333" s="4">
        <v>14</v>
      </c>
      <c r="C333" s="3" t="s">
        <v>64</v>
      </c>
      <c r="D333" s="3" t="s">
        <v>754</v>
      </c>
      <c r="E333" s="3" t="s">
        <v>436</v>
      </c>
      <c r="F333" s="5"/>
      <c r="H333" s="3" t="s">
        <v>2019</v>
      </c>
      <c r="I333" s="6">
        <v>9</v>
      </c>
      <c r="J333" t="b">
        <f t="shared" si="5"/>
        <v>1</v>
      </c>
      <c r="K333" s="7" t="s">
        <v>753</v>
      </c>
      <c r="L333" s="7" t="s">
        <v>754</v>
      </c>
      <c r="M333" s="7" t="s">
        <v>2234</v>
      </c>
      <c r="N333" s="7" t="s">
        <v>2019</v>
      </c>
      <c r="O333" s="6">
        <v>14</v>
      </c>
      <c r="P333" s="7" t="s">
        <v>1963</v>
      </c>
      <c r="Q333" s="7" t="s">
        <v>2045</v>
      </c>
      <c r="R333" s="8"/>
      <c r="S333" s="7" t="s">
        <v>1943</v>
      </c>
      <c r="T333" s="7" t="s">
        <v>436</v>
      </c>
      <c r="U333" s="7" t="s">
        <v>753</v>
      </c>
      <c r="V333" s="8"/>
      <c r="W333" s="8"/>
      <c r="X333" s="6" t="b">
        <v>0</v>
      </c>
      <c r="Y333" s="7" t="s">
        <v>64</v>
      </c>
      <c r="Z333" s="7" t="s">
        <v>1944</v>
      </c>
      <c r="AA333" s="6" t="b">
        <v>0</v>
      </c>
      <c r="AB333" s="6">
        <v>14859</v>
      </c>
      <c r="AC333" s="6">
        <v>1612</v>
      </c>
      <c r="AD333" s="6">
        <v>2679</v>
      </c>
      <c r="AE333" s="6">
        <v>19262</v>
      </c>
      <c r="AF333" s="7" t="s">
        <v>436</v>
      </c>
      <c r="AG333" s="7" t="s">
        <v>64</v>
      </c>
      <c r="AH333" s="6">
        <v>9</v>
      </c>
    </row>
    <row r="334" spans="1:34" ht="15">
      <c r="A334" s="3" t="s">
        <v>755</v>
      </c>
      <c r="B334" s="4">
        <v>14</v>
      </c>
      <c r="C334" s="3" t="s">
        <v>64</v>
      </c>
      <c r="D334" s="3" t="s">
        <v>756</v>
      </c>
      <c r="E334" s="3" t="s">
        <v>436</v>
      </c>
      <c r="F334" s="5"/>
      <c r="H334" s="3" t="s">
        <v>2019</v>
      </c>
      <c r="I334" s="6">
        <v>9</v>
      </c>
      <c r="J334" t="b">
        <f t="shared" si="5"/>
        <v>1</v>
      </c>
      <c r="K334" s="7" t="s">
        <v>755</v>
      </c>
      <c r="L334" s="7" t="s">
        <v>756</v>
      </c>
      <c r="M334" s="7" t="s">
        <v>2235</v>
      </c>
      <c r="N334" s="7" t="s">
        <v>2019</v>
      </c>
      <c r="O334" s="6">
        <v>14</v>
      </c>
      <c r="P334" s="7" t="s">
        <v>1963</v>
      </c>
      <c r="Q334" s="7" t="s">
        <v>2051</v>
      </c>
      <c r="R334" s="8"/>
      <c r="S334" s="7" t="s">
        <v>1943</v>
      </c>
      <c r="T334" s="7" t="s">
        <v>436</v>
      </c>
      <c r="U334" s="7" t="s">
        <v>755</v>
      </c>
      <c r="V334" s="8"/>
      <c r="W334" s="8"/>
      <c r="X334" s="6" t="b">
        <v>0</v>
      </c>
      <c r="Y334" s="7" t="s">
        <v>64</v>
      </c>
      <c r="Z334" s="7" t="s">
        <v>1944</v>
      </c>
      <c r="AA334" s="6" t="b">
        <v>0</v>
      </c>
      <c r="AB334" s="6">
        <v>7698</v>
      </c>
      <c r="AC334" s="6">
        <v>951</v>
      </c>
      <c r="AD334" s="6">
        <v>1484</v>
      </c>
      <c r="AE334" s="6">
        <v>10190</v>
      </c>
      <c r="AF334" s="7" t="s">
        <v>436</v>
      </c>
      <c r="AG334" s="7" t="s">
        <v>64</v>
      </c>
      <c r="AH334" s="6">
        <v>9</v>
      </c>
    </row>
    <row r="335" spans="1:34" ht="15">
      <c r="A335" s="3" t="s">
        <v>757</v>
      </c>
      <c r="B335" s="4">
        <v>14</v>
      </c>
      <c r="C335" s="3" t="s">
        <v>64</v>
      </c>
      <c r="D335" s="3" t="s">
        <v>758</v>
      </c>
      <c r="E335" s="3" t="s">
        <v>433</v>
      </c>
      <c r="F335" s="5"/>
      <c r="H335" s="3" t="s">
        <v>2019</v>
      </c>
      <c r="I335" s="6">
        <v>9</v>
      </c>
      <c r="J335" t="b">
        <f t="shared" si="5"/>
        <v>1</v>
      </c>
      <c r="K335" s="7" t="s">
        <v>757</v>
      </c>
      <c r="L335" s="7" t="s">
        <v>758</v>
      </c>
      <c r="M335" s="7" t="s">
        <v>2236</v>
      </c>
      <c r="N335" s="7" t="s">
        <v>2019</v>
      </c>
      <c r="O335" s="6">
        <v>14</v>
      </c>
      <c r="P335" s="7" t="s">
        <v>1963</v>
      </c>
      <c r="Q335" s="7" t="s">
        <v>2053</v>
      </c>
      <c r="R335" s="8"/>
      <c r="S335" s="7" t="s">
        <v>1943</v>
      </c>
      <c r="T335" s="7" t="s">
        <v>433</v>
      </c>
      <c r="U335" s="7" t="s">
        <v>757</v>
      </c>
      <c r="V335" s="8"/>
      <c r="W335" s="8"/>
      <c r="X335" s="6" t="b">
        <v>0</v>
      </c>
      <c r="Y335" s="7" t="s">
        <v>64</v>
      </c>
      <c r="Z335" s="7" t="s">
        <v>1944</v>
      </c>
      <c r="AA335" s="6" t="b">
        <v>0</v>
      </c>
      <c r="AB335" s="6">
        <v>10150</v>
      </c>
      <c r="AC335" s="6">
        <v>1880</v>
      </c>
      <c r="AD335" s="6">
        <v>1650</v>
      </c>
      <c r="AE335" s="6">
        <v>13803</v>
      </c>
      <c r="AF335" s="7" t="s">
        <v>433</v>
      </c>
      <c r="AG335" s="7" t="s">
        <v>64</v>
      </c>
      <c r="AH335" s="6">
        <v>9</v>
      </c>
    </row>
    <row r="336" spans="1:34" ht="15">
      <c r="A336" s="3" t="s">
        <v>759</v>
      </c>
      <c r="B336" s="4">
        <v>14</v>
      </c>
      <c r="C336" s="3" t="s">
        <v>64</v>
      </c>
      <c r="D336" s="3" t="s">
        <v>760</v>
      </c>
      <c r="E336" s="3" t="s">
        <v>433</v>
      </c>
      <c r="F336" s="5"/>
      <c r="H336" s="3" t="s">
        <v>2019</v>
      </c>
      <c r="I336" s="6">
        <v>9</v>
      </c>
      <c r="J336" t="b">
        <f t="shared" si="5"/>
        <v>1</v>
      </c>
      <c r="K336" s="7" t="s">
        <v>759</v>
      </c>
      <c r="L336" s="7" t="s">
        <v>760</v>
      </c>
      <c r="M336" s="7" t="s">
        <v>2237</v>
      </c>
      <c r="N336" s="7" t="s">
        <v>2019</v>
      </c>
      <c r="O336" s="6">
        <v>14</v>
      </c>
      <c r="P336" s="7" t="s">
        <v>1963</v>
      </c>
      <c r="Q336" s="7" t="s">
        <v>2036</v>
      </c>
      <c r="R336" s="8"/>
      <c r="S336" s="7" t="s">
        <v>1943</v>
      </c>
      <c r="T336" s="7" t="s">
        <v>433</v>
      </c>
      <c r="U336" s="7" t="s">
        <v>759</v>
      </c>
      <c r="V336" s="8"/>
      <c r="W336" s="8"/>
      <c r="X336" s="6" t="b">
        <v>0</v>
      </c>
      <c r="Y336" s="7" t="s">
        <v>64</v>
      </c>
      <c r="Z336" s="7" t="s">
        <v>1944</v>
      </c>
      <c r="AA336" s="6" t="b">
        <v>0</v>
      </c>
      <c r="AB336" s="6">
        <v>8103</v>
      </c>
      <c r="AC336" s="6">
        <v>614</v>
      </c>
      <c r="AD336" s="6">
        <v>1316</v>
      </c>
      <c r="AE336" s="6">
        <v>10107</v>
      </c>
      <c r="AF336" s="7" t="s">
        <v>433</v>
      </c>
      <c r="AG336" s="7" t="s">
        <v>64</v>
      </c>
      <c r="AH336" s="6">
        <v>9</v>
      </c>
    </row>
    <row r="337" spans="1:34" ht="15">
      <c r="A337" s="3" t="s">
        <v>761</v>
      </c>
      <c r="B337" s="4">
        <v>14</v>
      </c>
      <c r="C337" s="3" t="s">
        <v>64</v>
      </c>
      <c r="D337" s="3" t="s">
        <v>762</v>
      </c>
      <c r="E337" s="3" t="s">
        <v>433</v>
      </c>
      <c r="F337" s="5"/>
      <c r="H337" s="3" t="s">
        <v>2019</v>
      </c>
      <c r="I337" s="6">
        <v>9</v>
      </c>
      <c r="J337" t="b">
        <f t="shared" si="5"/>
        <v>1</v>
      </c>
      <c r="K337" s="7" t="s">
        <v>761</v>
      </c>
      <c r="L337" s="7" t="s">
        <v>762</v>
      </c>
      <c r="M337" s="7" t="s">
        <v>2238</v>
      </c>
      <c r="N337" s="7" t="s">
        <v>2019</v>
      </c>
      <c r="O337" s="6">
        <v>14</v>
      </c>
      <c r="P337" s="7" t="s">
        <v>1963</v>
      </c>
      <c r="Q337" s="7" t="s">
        <v>2055</v>
      </c>
      <c r="R337" s="8"/>
      <c r="S337" s="7" t="s">
        <v>1943</v>
      </c>
      <c r="T337" s="7" t="s">
        <v>433</v>
      </c>
      <c r="U337" s="7" t="s">
        <v>761</v>
      </c>
      <c r="V337" s="8"/>
      <c r="W337" s="8"/>
      <c r="X337" s="6" t="b">
        <v>0</v>
      </c>
      <c r="Y337" s="7" t="s">
        <v>64</v>
      </c>
      <c r="Z337" s="7" t="s">
        <v>1944</v>
      </c>
      <c r="AA337" s="6" t="b">
        <v>0</v>
      </c>
      <c r="AB337" s="6">
        <v>11087</v>
      </c>
      <c r="AC337" s="6">
        <v>1558</v>
      </c>
      <c r="AD337" s="6">
        <v>2285</v>
      </c>
      <c r="AE337" s="6">
        <v>15046</v>
      </c>
      <c r="AF337" s="7" t="s">
        <v>433</v>
      </c>
      <c r="AG337" s="7" t="s">
        <v>64</v>
      </c>
      <c r="AH337" s="6">
        <v>9</v>
      </c>
    </row>
    <row r="338" spans="1:34" ht="15">
      <c r="A338" s="3" t="s">
        <v>763</v>
      </c>
      <c r="B338" s="4">
        <v>14</v>
      </c>
      <c r="C338" s="3" t="s">
        <v>64</v>
      </c>
      <c r="D338" s="3" t="s">
        <v>764</v>
      </c>
      <c r="E338" s="3" t="s">
        <v>436</v>
      </c>
      <c r="F338" s="5"/>
      <c r="H338" s="3" t="s">
        <v>2019</v>
      </c>
      <c r="I338" s="6">
        <v>9</v>
      </c>
      <c r="J338" t="b">
        <f t="shared" si="5"/>
        <v>1</v>
      </c>
      <c r="K338" s="7" t="s">
        <v>763</v>
      </c>
      <c r="L338" s="7" t="s">
        <v>764</v>
      </c>
      <c r="M338" s="7" t="s">
        <v>2239</v>
      </c>
      <c r="N338" s="7" t="s">
        <v>2019</v>
      </c>
      <c r="O338" s="6">
        <v>14</v>
      </c>
      <c r="P338" s="7" t="s">
        <v>1963</v>
      </c>
      <c r="Q338" s="7" t="s">
        <v>2093</v>
      </c>
      <c r="R338" s="8"/>
      <c r="S338" s="7" t="s">
        <v>1943</v>
      </c>
      <c r="T338" s="7" t="s">
        <v>436</v>
      </c>
      <c r="U338" s="7" t="s">
        <v>763</v>
      </c>
      <c r="V338" s="8"/>
      <c r="W338" s="8"/>
      <c r="X338" s="6" t="b">
        <v>0</v>
      </c>
      <c r="Y338" s="7" t="s">
        <v>64</v>
      </c>
      <c r="Z338" s="7" t="s">
        <v>1944</v>
      </c>
      <c r="AA338" s="6" t="b">
        <v>0</v>
      </c>
      <c r="AB338" s="6">
        <v>6667</v>
      </c>
      <c r="AC338" s="6">
        <v>804</v>
      </c>
      <c r="AD338" s="6">
        <v>1616</v>
      </c>
      <c r="AE338" s="6">
        <v>9167</v>
      </c>
      <c r="AF338" s="7" t="s">
        <v>436</v>
      </c>
      <c r="AG338" s="7" t="s">
        <v>64</v>
      </c>
      <c r="AH338" s="6">
        <v>9</v>
      </c>
    </row>
    <row r="339" spans="1:34" ht="15">
      <c r="A339" s="3" t="s">
        <v>765</v>
      </c>
      <c r="B339" s="4">
        <v>14</v>
      </c>
      <c r="C339" s="3" t="s">
        <v>64</v>
      </c>
      <c r="D339" s="3" t="s">
        <v>766</v>
      </c>
      <c r="E339" s="3" t="s">
        <v>433</v>
      </c>
      <c r="F339" s="5"/>
      <c r="H339" s="3" t="s">
        <v>2019</v>
      </c>
      <c r="I339" s="6">
        <v>9</v>
      </c>
      <c r="J339" t="b">
        <f t="shared" si="5"/>
        <v>1</v>
      </c>
      <c r="K339" s="7" t="s">
        <v>765</v>
      </c>
      <c r="L339" s="7" t="s">
        <v>766</v>
      </c>
      <c r="M339" s="7" t="s">
        <v>2240</v>
      </c>
      <c r="N339" s="7" t="s">
        <v>2019</v>
      </c>
      <c r="O339" s="6">
        <v>14</v>
      </c>
      <c r="P339" s="7" t="s">
        <v>1963</v>
      </c>
      <c r="Q339" s="7" t="s">
        <v>2039</v>
      </c>
      <c r="R339" s="8"/>
      <c r="S339" s="7" t="s">
        <v>1943</v>
      </c>
      <c r="T339" s="7" t="s">
        <v>433</v>
      </c>
      <c r="U339" s="7" t="s">
        <v>765</v>
      </c>
      <c r="V339" s="8"/>
      <c r="W339" s="8"/>
      <c r="X339" s="6" t="b">
        <v>0</v>
      </c>
      <c r="Y339" s="7" t="s">
        <v>64</v>
      </c>
      <c r="Z339" s="7" t="s">
        <v>1944</v>
      </c>
      <c r="AA339" s="6" t="b">
        <v>0</v>
      </c>
      <c r="AB339" s="6">
        <v>8343</v>
      </c>
      <c r="AC339" s="6">
        <v>1163</v>
      </c>
      <c r="AD339" s="6">
        <v>1499</v>
      </c>
      <c r="AE339" s="6">
        <v>11123</v>
      </c>
      <c r="AF339" s="7" t="s">
        <v>433</v>
      </c>
      <c r="AG339" s="7" t="s">
        <v>64</v>
      </c>
      <c r="AH339" s="6">
        <v>9</v>
      </c>
    </row>
    <row r="340" spans="1:34" ht="15">
      <c r="A340" s="3" t="s">
        <v>767</v>
      </c>
      <c r="B340" s="4">
        <v>14</v>
      </c>
      <c r="C340" s="3" t="s">
        <v>64</v>
      </c>
      <c r="D340" s="3" t="s">
        <v>768</v>
      </c>
      <c r="E340" s="3" t="s">
        <v>433</v>
      </c>
      <c r="F340" s="5"/>
      <c r="H340" s="3" t="s">
        <v>2019</v>
      </c>
      <c r="I340" s="6">
        <v>9</v>
      </c>
      <c r="J340" t="b">
        <f t="shared" si="5"/>
        <v>1</v>
      </c>
      <c r="K340" s="7" t="s">
        <v>767</v>
      </c>
      <c r="L340" s="7" t="s">
        <v>768</v>
      </c>
      <c r="M340" s="7" t="s">
        <v>2241</v>
      </c>
      <c r="N340" s="7" t="s">
        <v>2019</v>
      </c>
      <c r="O340" s="6">
        <v>14</v>
      </c>
      <c r="P340" s="7" t="s">
        <v>1963</v>
      </c>
      <c r="Q340" s="7" t="s">
        <v>2069</v>
      </c>
      <c r="R340" s="8"/>
      <c r="S340" s="7" t="s">
        <v>1943</v>
      </c>
      <c r="T340" s="7" t="s">
        <v>433</v>
      </c>
      <c r="U340" s="7" t="s">
        <v>767</v>
      </c>
      <c r="V340" s="8"/>
      <c r="W340" s="8"/>
      <c r="X340" s="6" t="b">
        <v>0</v>
      </c>
      <c r="Y340" s="7" t="s">
        <v>64</v>
      </c>
      <c r="Z340" s="7" t="s">
        <v>1944</v>
      </c>
      <c r="AA340" s="6" t="b">
        <v>0</v>
      </c>
      <c r="AB340" s="6">
        <v>8339</v>
      </c>
      <c r="AC340" s="6">
        <v>1391</v>
      </c>
      <c r="AD340" s="6">
        <v>1393</v>
      </c>
      <c r="AE340" s="6">
        <v>11224</v>
      </c>
      <c r="AF340" s="7" t="s">
        <v>433</v>
      </c>
      <c r="AG340" s="7" t="s">
        <v>64</v>
      </c>
      <c r="AH340" s="6">
        <v>9</v>
      </c>
    </row>
    <row r="341" spans="1:34" ht="15">
      <c r="A341" s="3" t="s">
        <v>769</v>
      </c>
      <c r="B341" s="4">
        <v>14</v>
      </c>
      <c r="C341" s="3" t="s">
        <v>64</v>
      </c>
      <c r="D341" s="3" t="s">
        <v>770</v>
      </c>
      <c r="E341" s="3" t="s">
        <v>436</v>
      </c>
      <c r="F341" s="5"/>
      <c r="H341" s="3" t="s">
        <v>2019</v>
      </c>
      <c r="I341" s="6">
        <v>9</v>
      </c>
      <c r="J341" t="b">
        <f t="shared" si="5"/>
        <v>1</v>
      </c>
      <c r="K341" s="7" t="s">
        <v>769</v>
      </c>
      <c r="L341" s="7" t="s">
        <v>770</v>
      </c>
      <c r="M341" s="7" t="s">
        <v>2242</v>
      </c>
      <c r="N341" s="7" t="s">
        <v>2019</v>
      </c>
      <c r="O341" s="6">
        <v>14</v>
      </c>
      <c r="P341" s="7" t="s">
        <v>1963</v>
      </c>
      <c r="Q341" s="7" t="s">
        <v>1941</v>
      </c>
      <c r="R341" s="8"/>
      <c r="S341" s="7" t="s">
        <v>1943</v>
      </c>
      <c r="T341" s="7" t="s">
        <v>436</v>
      </c>
      <c r="U341" s="7" t="s">
        <v>769</v>
      </c>
      <c r="V341" s="8"/>
      <c r="W341" s="8"/>
      <c r="X341" s="6" t="b">
        <v>0</v>
      </c>
      <c r="Y341" s="7" t="s">
        <v>64</v>
      </c>
      <c r="Z341" s="7" t="s">
        <v>1944</v>
      </c>
      <c r="AA341" s="6" t="b">
        <v>0</v>
      </c>
      <c r="AB341" s="6">
        <v>5836</v>
      </c>
      <c r="AC341" s="6">
        <v>743</v>
      </c>
      <c r="AD341" s="6">
        <v>995</v>
      </c>
      <c r="AE341" s="6">
        <v>7642</v>
      </c>
      <c r="AF341" s="7" t="s">
        <v>436</v>
      </c>
      <c r="AG341" s="7" t="s">
        <v>64</v>
      </c>
      <c r="AH341" s="6">
        <v>9</v>
      </c>
    </row>
    <row r="342" spans="1:34" ht="15">
      <c r="A342" s="3" t="s">
        <v>771</v>
      </c>
      <c r="B342" s="4">
        <v>14</v>
      </c>
      <c r="C342" s="3" t="s">
        <v>64</v>
      </c>
      <c r="D342" s="3" t="s">
        <v>772</v>
      </c>
      <c r="E342" s="3" t="s">
        <v>436</v>
      </c>
      <c r="F342" s="5"/>
      <c r="H342" s="3" t="s">
        <v>2019</v>
      </c>
      <c r="I342" s="6">
        <v>9</v>
      </c>
      <c r="J342" t="b">
        <f t="shared" si="5"/>
        <v>1</v>
      </c>
      <c r="K342" s="7" t="s">
        <v>771</v>
      </c>
      <c r="L342" s="7" t="s">
        <v>772</v>
      </c>
      <c r="M342" s="7" t="s">
        <v>2243</v>
      </c>
      <c r="N342" s="7" t="s">
        <v>2019</v>
      </c>
      <c r="O342" s="6">
        <v>14</v>
      </c>
      <c r="P342" s="7" t="s">
        <v>1963</v>
      </c>
      <c r="Q342" s="7" t="s">
        <v>1945</v>
      </c>
      <c r="R342" s="8"/>
      <c r="S342" s="7" t="s">
        <v>1943</v>
      </c>
      <c r="T342" s="7" t="s">
        <v>436</v>
      </c>
      <c r="U342" s="7" t="s">
        <v>771</v>
      </c>
      <c r="V342" s="8"/>
      <c r="W342" s="8"/>
      <c r="X342" s="6" t="b">
        <v>0</v>
      </c>
      <c r="Y342" s="7" t="s">
        <v>64</v>
      </c>
      <c r="Z342" s="7" t="s">
        <v>1944</v>
      </c>
      <c r="AA342" s="6" t="b">
        <v>0</v>
      </c>
      <c r="AB342" s="6">
        <v>7441</v>
      </c>
      <c r="AC342" s="6">
        <v>564</v>
      </c>
      <c r="AD342" s="6">
        <v>1281</v>
      </c>
      <c r="AE342" s="6">
        <v>9333</v>
      </c>
      <c r="AF342" s="7" t="s">
        <v>436</v>
      </c>
      <c r="AG342" s="7" t="s">
        <v>64</v>
      </c>
      <c r="AH342" s="6">
        <v>9</v>
      </c>
    </row>
    <row r="343" spans="1:34" ht="15">
      <c r="A343" s="3" t="s">
        <v>773</v>
      </c>
      <c r="B343" s="4">
        <v>14</v>
      </c>
      <c r="C343" s="3" t="s">
        <v>64</v>
      </c>
      <c r="D343" s="3" t="s">
        <v>774</v>
      </c>
      <c r="E343" s="3" t="s">
        <v>436</v>
      </c>
      <c r="F343" s="5"/>
      <c r="H343" s="3" t="s">
        <v>2019</v>
      </c>
      <c r="I343" s="6">
        <v>9</v>
      </c>
      <c r="J343" t="b">
        <f t="shared" si="5"/>
        <v>1</v>
      </c>
      <c r="K343" s="7" t="s">
        <v>773</v>
      </c>
      <c r="L343" s="7" t="s">
        <v>774</v>
      </c>
      <c r="M343" s="7" t="s">
        <v>2244</v>
      </c>
      <c r="N343" s="7" t="s">
        <v>2019</v>
      </c>
      <c r="O343" s="6">
        <v>14</v>
      </c>
      <c r="P343" s="7" t="s">
        <v>1963</v>
      </c>
      <c r="Q343" s="7" t="s">
        <v>1946</v>
      </c>
      <c r="R343" s="8"/>
      <c r="S343" s="7" t="s">
        <v>1943</v>
      </c>
      <c r="T343" s="7" t="s">
        <v>436</v>
      </c>
      <c r="U343" s="7" t="s">
        <v>773</v>
      </c>
      <c r="V343" s="8"/>
      <c r="W343" s="8"/>
      <c r="X343" s="6" t="b">
        <v>0</v>
      </c>
      <c r="Y343" s="7" t="s">
        <v>64</v>
      </c>
      <c r="Z343" s="7" t="s">
        <v>1944</v>
      </c>
      <c r="AA343" s="6" t="b">
        <v>0</v>
      </c>
      <c r="AB343" s="6">
        <v>7169</v>
      </c>
      <c r="AC343" s="6">
        <v>570</v>
      </c>
      <c r="AD343" s="6">
        <v>1120</v>
      </c>
      <c r="AE343" s="6">
        <v>8953</v>
      </c>
      <c r="AF343" s="7" t="s">
        <v>436</v>
      </c>
      <c r="AG343" s="7" t="s">
        <v>64</v>
      </c>
      <c r="AH343" s="6">
        <v>9</v>
      </c>
    </row>
    <row r="344" spans="1:34" ht="15">
      <c r="A344" s="3" t="s">
        <v>775</v>
      </c>
      <c r="B344" s="4">
        <v>13</v>
      </c>
      <c r="C344" s="3" t="s">
        <v>67</v>
      </c>
      <c r="D344" s="3" t="s">
        <v>776</v>
      </c>
      <c r="E344" s="3" t="s">
        <v>436</v>
      </c>
      <c r="F344" s="5"/>
      <c r="H344" s="3" t="s">
        <v>2019</v>
      </c>
      <c r="I344" s="6">
        <v>10</v>
      </c>
      <c r="J344" t="b">
        <f t="shared" si="5"/>
        <v>1</v>
      </c>
      <c r="K344" s="7" t="s">
        <v>775</v>
      </c>
      <c r="L344" s="7" t="s">
        <v>776</v>
      </c>
      <c r="M344" s="7" t="s">
        <v>2245</v>
      </c>
      <c r="N344" s="7" t="s">
        <v>2019</v>
      </c>
      <c r="O344" s="6">
        <v>13</v>
      </c>
      <c r="P344" s="7" t="s">
        <v>1964</v>
      </c>
      <c r="Q344" s="7" t="s">
        <v>2066</v>
      </c>
      <c r="R344" s="8"/>
      <c r="S344" s="7" t="s">
        <v>1943</v>
      </c>
      <c r="T344" s="7" t="s">
        <v>436</v>
      </c>
      <c r="U344" s="7" t="s">
        <v>775</v>
      </c>
      <c r="V344" s="8"/>
      <c r="W344" s="8"/>
      <c r="X344" s="6" t="b">
        <v>0</v>
      </c>
      <c r="Y344" s="7" t="s">
        <v>67</v>
      </c>
      <c r="Z344" s="7" t="s">
        <v>1944</v>
      </c>
      <c r="AA344" s="6" t="b">
        <v>0</v>
      </c>
      <c r="AB344" s="6">
        <v>4971</v>
      </c>
      <c r="AC344" s="6">
        <v>645</v>
      </c>
      <c r="AD344" s="6">
        <v>684</v>
      </c>
      <c r="AE344" s="6">
        <v>6373</v>
      </c>
      <c r="AF344" s="7" t="s">
        <v>436</v>
      </c>
      <c r="AG344" s="7" t="s">
        <v>67</v>
      </c>
      <c r="AH344" s="6">
        <v>10</v>
      </c>
    </row>
    <row r="345" spans="1:34" ht="15">
      <c r="A345" s="3" t="s">
        <v>777</v>
      </c>
      <c r="B345" s="4">
        <v>13</v>
      </c>
      <c r="C345" s="3" t="s">
        <v>67</v>
      </c>
      <c r="D345" s="3" t="s">
        <v>778</v>
      </c>
      <c r="E345" s="3" t="s">
        <v>433</v>
      </c>
      <c r="F345" s="5"/>
      <c r="H345" s="3" t="s">
        <v>2019</v>
      </c>
      <c r="I345" s="6">
        <v>10</v>
      </c>
      <c r="J345" t="b">
        <f t="shared" si="5"/>
        <v>1</v>
      </c>
      <c r="K345" s="7" t="s">
        <v>777</v>
      </c>
      <c r="L345" s="7" t="s">
        <v>778</v>
      </c>
      <c r="M345" s="7" t="s">
        <v>2246</v>
      </c>
      <c r="N345" s="7" t="s">
        <v>2019</v>
      </c>
      <c r="O345" s="6">
        <v>13</v>
      </c>
      <c r="P345" s="7" t="s">
        <v>1964</v>
      </c>
      <c r="Q345" s="7" t="s">
        <v>2045</v>
      </c>
      <c r="R345" s="8"/>
      <c r="S345" s="7" t="s">
        <v>1943</v>
      </c>
      <c r="T345" s="7" t="s">
        <v>433</v>
      </c>
      <c r="U345" s="7" t="s">
        <v>777</v>
      </c>
      <c r="V345" s="8"/>
      <c r="W345" s="8"/>
      <c r="X345" s="6" t="b">
        <v>0</v>
      </c>
      <c r="Y345" s="7" t="s">
        <v>67</v>
      </c>
      <c r="Z345" s="7" t="s">
        <v>1944</v>
      </c>
      <c r="AA345" s="6" t="b">
        <v>0</v>
      </c>
      <c r="AB345" s="8"/>
      <c r="AC345" s="8"/>
      <c r="AD345" s="8"/>
      <c r="AE345" s="8"/>
      <c r="AF345" s="7" t="s">
        <v>433</v>
      </c>
      <c r="AG345" s="7" t="s">
        <v>67</v>
      </c>
      <c r="AH345" s="6">
        <v>10</v>
      </c>
    </row>
    <row r="346" spans="1:34" ht="15">
      <c r="A346" s="3" t="s">
        <v>779</v>
      </c>
      <c r="B346" s="4">
        <v>13</v>
      </c>
      <c r="C346" s="3" t="s">
        <v>67</v>
      </c>
      <c r="D346" s="3" t="s">
        <v>780</v>
      </c>
      <c r="E346" s="3" t="s">
        <v>428</v>
      </c>
      <c r="F346" s="5"/>
      <c r="H346" s="3" t="s">
        <v>2019</v>
      </c>
      <c r="I346" s="6">
        <v>10</v>
      </c>
      <c r="J346" t="b">
        <f t="shared" si="5"/>
        <v>1</v>
      </c>
      <c r="K346" s="7" t="s">
        <v>779</v>
      </c>
      <c r="L346" s="7" t="s">
        <v>780</v>
      </c>
      <c r="M346" s="7" t="s">
        <v>2247</v>
      </c>
      <c r="N346" s="7" t="s">
        <v>2019</v>
      </c>
      <c r="O346" s="6">
        <v>13</v>
      </c>
      <c r="P346" s="7" t="s">
        <v>1964</v>
      </c>
      <c r="Q346" s="7" t="s">
        <v>2051</v>
      </c>
      <c r="R346" s="8"/>
      <c r="S346" s="7" t="s">
        <v>1943</v>
      </c>
      <c r="T346" s="7" t="s">
        <v>428</v>
      </c>
      <c r="U346" s="7" t="s">
        <v>779</v>
      </c>
      <c r="V346" s="8"/>
      <c r="W346" s="8"/>
      <c r="X346" s="6" t="b">
        <v>0</v>
      </c>
      <c r="Y346" s="7" t="s">
        <v>67</v>
      </c>
      <c r="Z346" s="7" t="s">
        <v>1944</v>
      </c>
      <c r="AA346" s="6" t="b">
        <v>0</v>
      </c>
      <c r="AB346" s="8"/>
      <c r="AC346" s="8"/>
      <c r="AD346" s="8"/>
      <c r="AE346" s="8"/>
      <c r="AF346" s="7" t="s">
        <v>428</v>
      </c>
      <c r="AG346" s="7" t="s">
        <v>67</v>
      </c>
      <c r="AH346" s="6">
        <v>10</v>
      </c>
    </row>
    <row r="347" spans="1:34" ht="15">
      <c r="A347" s="3" t="s">
        <v>781</v>
      </c>
      <c r="B347" s="4">
        <v>13</v>
      </c>
      <c r="C347" s="3" t="s">
        <v>67</v>
      </c>
      <c r="D347" s="3" t="s">
        <v>782</v>
      </c>
      <c r="E347" s="3" t="s">
        <v>433</v>
      </c>
      <c r="F347" s="5"/>
      <c r="H347" s="3" t="s">
        <v>2019</v>
      </c>
      <c r="I347" s="6">
        <v>10</v>
      </c>
      <c r="J347" t="b">
        <f t="shared" si="5"/>
        <v>1</v>
      </c>
      <c r="K347" s="7" t="s">
        <v>781</v>
      </c>
      <c r="L347" s="7" t="s">
        <v>782</v>
      </c>
      <c r="M347" s="7" t="s">
        <v>2248</v>
      </c>
      <c r="N347" s="7" t="s">
        <v>2019</v>
      </c>
      <c r="O347" s="6">
        <v>13</v>
      </c>
      <c r="P347" s="7" t="s">
        <v>1964</v>
      </c>
      <c r="Q347" s="7" t="s">
        <v>1944</v>
      </c>
      <c r="R347" s="8"/>
      <c r="S347" s="7" t="s">
        <v>1943</v>
      </c>
      <c r="T347" s="7" t="s">
        <v>433</v>
      </c>
      <c r="U347" s="7" t="s">
        <v>781</v>
      </c>
      <c r="V347" s="8"/>
      <c r="W347" s="8"/>
      <c r="X347" s="6" t="b">
        <v>0</v>
      </c>
      <c r="Y347" s="7" t="s">
        <v>67</v>
      </c>
      <c r="Z347" s="7" t="s">
        <v>1944</v>
      </c>
      <c r="AA347" s="6" t="b">
        <v>0</v>
      </c>
      <c r="AB347" s="6">
        <v>117841</v>
      </c>
      <c r="AC347" s="6">
        <v>5448</v>
      </c>
      <c r="AD347" s="6">
        <v>21201</v>
      </c>
      <c r="AE347" s="6">
        <v>153550</v>
      </c>
      <c r="AF347" s="7" t="s">
        <v>433</v>
      </c>
      <c r="AG347" s="7" t="s">
        <v>67</v>
      </c>
      <c r="AH347" s="6">
        <v>10</v>
      </c>
    </row>
    <row r="348" spans="1:34" ht="15">
      <c r="A348" s="3" t="s">
        <v>783</v>
      </c>
      <c r="B348" s="4">
        <v>13</v>
      </c>
      <c r="C348" s="3" t="s">
        <v>67</v>
      </c>
      <c r="D348" s="3" t="s">
        <v>784</v>
      </c>
      <c r="E348" s="3" t="s">
        <v>436</v>
      </c>
      <c r="F348" s="5"/>
      <c r="H348" s="3" t="s">
        <v>2019</v>
      </c>
      <c r="I348" s="6">
        <v>10</v>
      </c>
      <c r="J348" t="b">
        <f t="shared" si="5"/>
        <v>1</v>
      </c>
      <c r="K348" s="7" t="s">
        <v>783</v>
      </c>
      <c r="L348" s="7" t="s">
        <v>784</v>
      </c>
      <c r="M348" s="7" t="s">
        <v>2249</v>
      </c>
      <c r="N348" s="7" t="s">
        <v>2019</v>
      </c>
      <c r="O348" s="6">
        <v>13</v>
      </c>
      <c r="P348" s="7" t="s">
        <v>1964</v>
      </c>
      <c r="Q348" s="7" t="s">
        <v>2036</v>
      </c>
      <c r="R348" s="8"/>
      <c r="S348" s="7" t="s">
        <v>1943</v>
      </c>
      <c r="T348" s="7" t="s">
        <v>436</v>
      </c>
      <c r="U348" s="7" t="s">
        <v>783</v>
      </c>
      <c r="V348" s="8"/>
      <c r="W348" s="8"/>
      <c r="X348" s="6" t="b">
        <v>0</v>
      </c>
      <c r="Y348" s="7" t="s">
        <v>67</v>
      </c>
      <c r="Z348" s="7" t="s">
        <v>1944</v>
      </c>
      <c r="AA348" s="6" t="b">
        <v>0</v>
      </c>
      <c r="AB348" s="8"/>
      <c r="AC348" s="8"/>
      <c r="AD348" s="8"/>
      <c r="AE348" s="8"/>
      <c r="AF348" s="7" t="s">
        <v>436</v>
      </c>
      <c r="AG348" s="7" t="s">
        <v>67</v>
      </c>
      <c r="AH348" s="6">
        <v>10</v>
      </c>
    </row>
    <row r="349" spans="1:34" ht="15">
      <c r="A349" s="3" t="s">
        <v>785</v>
      </c>
      <c r="B349" s="4">
        <v>13</v>
      </c>
      <c r="C349" s="3" t="s">
        <v>67</v>
      </c>
      <c r="D349" s="3" t="s">
        <v>786</v>
      </c>
      <c r="E349" s="3" t="s">
        <v>436</v>
      </c>
      <c r="F349" s="5"/>
      <c r="H349" s="3" t="s">
        <v>2019</v>
      </c>
      <c r="I349" s="6">
        <v>10</v>
      </c>
      <c r="J349" t="b">
        <f t="shared" si="5"/>
        <v>1</v>
      </c>
      <c r="K349" s="7" t="s">
        <v>785</v>
      </c>
      <c r="L349" s="7" t="s">
        <v>786</v>
      </c>
      <c r="M349" s="7" t="s">
        <v>2250</v>
      </c>
      <c r="N349" s="7" t="s">
        <v>2019</v>
      </c>
      <c r="O349" s="6">
        <v>13</v>
      </c>
      <c r="P349" s="7" t="s">
        <v>1964</v>
      </c>
      <c r="Q349" s="7" t="s">
        <v>2055</v>
      </c>
      <c r="R349" s="8"/>
      <c r="S349" s="7" t="s">
        <v>1943</v>
      </c>
      <c r="T349" s="7" t="s">
        <v>436</v>
      </c>
      <c r="U349" s="7" t="s">
        <v>785</v>
      </c>
      <c r="V349" s="8"/>
      <c r="W349" s="8"/>
      <c r="X349" s="6" t="b">
        <v>0</v>
      </c>
      <c r="Y349" s="7" t="s">
        <v>67</v>
      </c>
      <c r="Z349" s="7" t="s">
        <v>1944</v>
      </c>
      <c r="AA349" s="6" t="b">
        <v>0</v>
      </c>
      <c r="AB349" s="6">
        <v>5545</v>
      </c>
      <c r="AC349" s="6">
        <v>539</v>
      </c>
      <c r="AD349" s="6">
        <v>1075</v>
      </c>
      <c r="AE349" s="6">
        <v>7159</v>
      </c>
      <c r="AF349" s="7" t="s">
        <v>436</v>
      </c>
      <c r="AG349" s="7" t="s">
        <v>67</v>
      </c>
      <c r="AH349" s="6">
        <v>10</v>
      </c>
    </row>
    <row r="350" spans="1:34" ht="15">
      <c r="A350" s="3" t="s">
        <v>787</v>
      </c>
      <c r="B350" s="4">
        <v>13</v>
      </c>
      <c r="C350" s="3" t="s">
        <v>67</v>
      </c>
      <c r="D350" s="3" t="s">
        <v>788</v>
      </c>
      <c r="E350" s="3" t="s">
        <v>433</v>
      </c>
      <c r="F350" s="5"/>
      <c r="H350" s="3" t="s">
        <v>2019</v>
      </c>
      <c r="I350" s="6">
        <v>10</v>
      </c>
      <c r="J350" t="b">
        <f t="shared" si="5"/>
        <v>1</v>
      </c>
      <c r="K350" s="7" t="s">
        <v>787</v>
      </c>
      <c r="L350" s="7" t="s">
        <v>788</v>
      </c>
      <c r="M350" s="7" t="s">
        <v>2251</v>
      </c>
      <c r="N350" s="7" t="s">
        <v>2019</v>
      </c>
      <c r="O350" s="6">
        <v>13</v>
      </c>
      <c r="P350" s="7" t="s">
        <v>1964</v>
      </c>
      <c r="Q350" s="7" t="s">
        <v>2093</v>
      </c>
      <c r="R350" s="8"/>
      <c r="S350" s="7" t="s">
        <v>1943</v>
      </c>
      <c r="T350" s="7" t="s">
        <v>433</v>
      </c>
      <c r="U350" s="7" t="s">
        <v>787</v>
      </c>
      <c r="V350" s="8"/>
      <c r="W350" s="8"/>
      <c r="X350" s="6" t="b">
        <v>0</v>
      </c>
      <c r="Y350" s="7" t="s">
        <v>67</v>
      </c>
      <c r="Z350" s="7" t="s">
        <v>1944</v>
      </c>
      <c r="AA350" s="6" t="b">
        <v>0</v>
      </c>
      <c r="AB350" s="8"/>
      <c r="AC350" s="8"/>
      <c r="AD350" s="8"/>
      <c r="AE350" s="8"/>
      <c r="AF350" s="7" t="s">
        <v>433</v>
      </c>
      <c r="AG350" s="7" t="s">
        <v>67</v>
      </c>
      <c r="AH350" s="6">
        <v>10</v>
      </c>
    </row>
    <row r="351" spans="1:34" ht="15">
      <c r="A351" s="3" t="s">
        <v>789</v>
      </c>
      <c r="B351" s="4">
        <v>13</v>
      </c>
      <c r="C351" s="3" t="s">
        <v>67</v>
      </c>
      <c r="D351" s="3" t="s">
        <v>790</v>
      </c>
      <c r="E351" s="3" t="s">
        <v>428</v>
      </c>
      <c r="F351" s="5"/>
      <c r="H351" s="3" t="s">
        <v>2019</v>
      </c>
      <c r="I351" s="6">
        <v>10</v>
      </c>
      <c r="J351" t="b">
        <f t="shared" si="5"/>
        <v>1</v>
      </c>
      <c r="K351" s="7" t="s">
        <v>789</v>
      </c>
      <c r="L351" s="7" t="s">
        <v>790</v>
      </c>
      <c r="M351" s="7" t="s">
        <v>2252</v>
      </c>
      <c r="N351" s="7" t="s">
        <v>2019</v>
      </c>
      <c r="O351" s="6">
        <v>13</v>
      </c>
      <c r="P351" s="7" t="s">
        <v>1964</v>
      </c>
      <c r="Q351" s="7" t="s">
        <v>2039</v>
      </c>
      <c r="R351" s="8"/>
      <c r="S351" s="7" t="s">
        <v>1943</v>
      </c>
      <c r="T351" s="7" t="s">
        <v>428</v>
      </c>
      <c r="U351" s="7" t="s">
        <v>789</v>
      </c>
      <c r="V351" s="8"/>
      <c r="W351" s="8"/>
      <c r="X351" s="6" t="b">
        <v>0</v>
      </c>
      <c r="Y351" s="7" t="s">
        <v>67</v>
      </c>
      <c r="Z351" s="7" t="s">
        <v>1944</v>
      </c>
      <c r="AA351" s="6" t="b">
        <v>0</v>
      </c>
      <c r="AB351" s="8"/>
      <c r="AC351" s="8"/>
      <c r="AD351" s="8"/>
      <c r="AE351" s="8"/>
      <c r="AF351" s="7" t="s">
        <v>428</v>
      </c>
      <c r="AG351" s="7" t="s">
        <v>67</v>
      </c>
      <c r="AH351" s="6">
        <v>10</v>
      </c>
    </row>
    <row r="352" spans="1:34" ht="15">
      <c r="A352" s="3" t="s">
        <v>791</v>
      </c>
      <c r="B352" s="4">
        <v>13</v>
      </c>
      <c r="C352" s="3" t="s">
        <v>67</v>
      </c>
      <c r="D352" s="3" t="s">
        <v>792</v>
      </c>
      <c r="E352" s="3" t="s">
        <v>428</v>
      </c>
      <c r="F352" s="5"/>
      <c r="H352" s="3" t="s">
        <v>2019</v>
      </c>
      <c r="I352" s="6">
        <v>10</v>
      </c>
      <c r="J352" t="b">
        <f t="shared" si="5"/>
        <v>1</v>
      </c>
      <c r="K352" s="7" t="s">
        <v>791</v>
      </c>
      <c r="L352" s="7" t="s">
        <v>792</v>
      </c>
      <c r="M352" s="7" t="s">
        <v>2253</v>
      </c>
      <c r="N352" s="7" t="s">
        <v>2019</v>
      </c>
      <c r="O352" s="6">
        <v>13</v>
      </c>
      <c r="P352" s="7" t="s">
        <v>1964</v>
      </c>
      <c r="Q352" s="7" t="s">
        <v>2069</v>
      </c>
      <c r="R352" s="8"/>
      <c r="S352" s="7" t="s">
        <v>1943</v>
      </c>
      <c r="T352" s="7" t="s">
        <v>428</v>
      </c>
      <c r="U352" s="7" t="s">
        <v>791</v>
      </c>
      <c r="V352" s="8"/>
      <c r="W352" s="8"/>
      <c r="X352" s="6" t="b">
        <v>0</v>
      </c>
      <c r="Y352" s="7" t="s">
        <v>67</v>
      </c>
      <c r="Z352" s="7" t="s">
        <v>1944</v>
      </c>
      <c r="AA352" s="6" t="b">
        <v>0</v>
      </c>
      <c r="AB352" s="6">
        <v>7344</v>
      </c>
      <c r="AC352" s="6">
        <v>1230</v>
      </c>
      <c r="AD352" s="6">
        <v>1173</v>
      </c>
      <c r="AE352" s="6">
        <v>9786</v>
      </c>
      <c r="AF352" s="7" t="s">
        <v>428</v>
      </c>
      <c r="AG352" s="7" t="s">
        <v>67</v>
      </c>
      <c r="AH352" s="6">
        <v>10</v>
      </c>
    </row>
    <row r="353" spans="1:34" ht="15">
      <c r="A353" s="3" t="s">
        <v>793</v>
      </c>
      <c r="B353" s="4">
        <v>13</v>
      </c>
      <c r="C353" s="3" t="s">
        <v>67</v>
      </c>
      <c r="D353" s="3" t="s">
        <v>794</v>
      </c>
      <c r="E353" s="3" t="s">
        <v>436</v>
      </c>
      <c r="F353" s="5"/>
      <c r="H353" s="3" t="s">
        <v>2019</v>
      </c>
      <c r="I353" s="6">
        <v>10</v>
      </c>
      <c r="J353" t="b">
        <f t="shared" si="5"/>
        <v>1</v>
      </c>
      <c r="K353" s="7" t="s">
        <v>793</v>
      </c>
      <c r="L353" s="7" t="s">
        <v>794</v>
      </c>
      <c r="M353" s="7" t="s">
        <v>2254</v>
      </c>
      <c r="N353" s="7" t="s">
        <v>2019</v>
      </c>
      <c r="O353" s="6">
        <v>13</v>
      </c>
      <c r="P353" s="7" t="s">
        <v>1964</v>
      </c>
      <c r="Q353" s="7" t="s">
        <v>1941</v>
      </c>
      <c r="R353" s="8"/>
      <c r="S353" s="7" t="s">
        <v>1943</v>
      </c>
      <c r="T353" s="7" t="s">
        <v>436</v>
      </c>
      <c r="U353" s="7" t="s">
        <v>793</v>
      </c>
      <c r="V353" s="8"/>
      <c r="W353" s="8"/>
      <c r="X353" s="6" t="b">
        <v>0</v>
      </c>
      <c r="Y353" s="7" t="s">
        <v>67</v>
      </c>
      <c r="Z353" s="7" t="s">
        <v>1944</v>
      </c>
      <c r="AA353" s="6" t="b">
        <v>0</v>
      </c>
      <c r="AB353" s="6">
        <v>3605</v>
      </c>
      <c r="AC353" s="6">
        <v>706</v>
      </c>
      <c r="AD353" s="6">
        <v>736</v>
      </c>
      <c r="AE353" s="6">
        <v>5047</v>
      </c>
      <c r="AF353" s="7" t="s">
        <v>436</v>
      </c>
      <c r="AG353" s="7" t="s">
        <v>67</v>
      </c>
      <c r="AH353" s="6">
        <v>10</v>
      </c>
    </row>
    <row r="354" spans="1:34" ht="15">
      <c r="A354" s="3" t="s">
        <v>795</v>
      </c>
      <c r="B354" s="4">
        <v>13</v>
      </c>
      <c r="C354" s="3" t="s">
        <v>67</v>
      </c>
      <c r="D354" s="3" t="s">
        <v>796</v>
      </c>
      <c r="E354" s="3" t="s">
        <v>436</v>
      </c>
      <c r="F354" s="5"/>
      <c r="H354" s="3" t="s">
        <v>2019</v>
      </c>
      <c r="I354" s="6">
        <v>10</v>
      </c>
      <c r="J354" t="b">
        <f t="shared" si="5"/>
        <v>1</v>
      </c>
      <c r="K354" s="7" t="s">
        <v>795</v>
      </c>
      <c r="L354" s="7" t="s">
        <v>796</v>
      </c>
      <c r="M354" s="7" t="s">
        <v>2255</v>
      </c>
      <c r="N354" s="7" t="s">
        <v>2019</v>
      </c>
      <c r="O354" s="6">
        <v>13</v>
      </c>
      <c r="P354" s="7" t="s">
        <v>1964</v>
      </c>
      <c r="Q354" s="7" t="s">
        <v>1945</v>
      </c>
      <c r="R354" s="8"/>
      <c r="S354" s="7" t="s">
        <v>1943</v>
      </c>
      <c r="T354" s="7" t="s">
        <v>436</v>
      </c>
      <c r="U354" s="7" t="s">
        <v>795</v>
      </c>
      <c r="V354" s="8"/>
      <c r="W354" s="8"/>
      <c r="X354" s="6" t="b">
        <v>0</v>
      </c>
      <c r="Y354" s="7" t="s">
        <v>67</v>
      </c>
      <c r="Z354" s="7" t="s">
        <v>1944</v>
      </c>
      <c r="AA354" s="6" t="b">
        <v>0</v>
      </c>
      <c r="AB354" s="6">
        <v>4541</v>
      </c>
      <c r="AC354" s="6">
        <v>448</v>
      </c>
      <c r="AD354" s="6">
        <v>828</v>
      </c>
      <c r="AE354" s="6">
        <v>5845</v>
      </c>
      <c r="AF354" s="7" t="s">
        <v>436</v>
      </c>
      <c r="AG354" s="7" t="s">
        <v>67</v>
      </c>
      <c r="AH354" s="6">
        <v>10</v>
      </c>
    </row>
    <row r="355" spans="1:34" ht="15">
      <c r="A355" s="3" t="s">
        <v>797</v>
      </c>
      <c r="B355" s="4">
        <v>13</v>
      </c>
      <c r="C355" s="3" t="s">
        <v>67</v>
      </c>
      <c r="D355" s="3" t="s">
        <v>798</v>
      </c>
      <c r="E355" s="3" t="s">
        <v>436</v>
      </c>
      <c r="F355" s="5"/>
      <c r="H355" s="3" t="s">
        <v>2019</v>
      </c>
      <c r="I355" s="6">
        <v>10</v>
      </c>
      <c r="J355" t="b">
        <f t="shared" si="5"/>
        <v>1</v>
      </c>
      <c r="K355" s="7" t="s">
        <v>797</v>
      </c>
      <c r="L355" s="7" t="s">
        <v>798</v>
      </c>
      <c r="M355" s="7" t="s">
        <v>2256</v>
      </c>
      <c r="N355" s="7" t="s">
        <v>2019</v>
      </c>
      <c r="O355" s="6">
        <v>13</v>
      </c>
      <c r="P355" s="7" t="s">
        <v>1964</v>
      </c>
      <c r="Q355" s="7" t="s">
        <v>1946</v>
      </c>
      <c r="R355" s="8"/>
      <c r="S355" s="7" t="s">
        <v>1943</v>
      </c>
      <c r="T355" s="7" t="s">
        <v>436</v>
      </c>
      <c r="U355" s="7" t="s">
        <v>797</v>
      </c>
      <c r="V355" s="8"/>
      <c r="W355" s="8"/>
      <c r="X355" s="6" t="b">
        <v>0</v>
      </c>
      <c r="Y355" s="7" t="s">
        <v>67</v>
      </c>
      <c r="Z355" s="7" t="s">
        <v>1944</v>
      </c>
      <c r="AA355" s="6" t="b">
        <v>0</v>
      </c>
      <c r="AB355" s="8"/>
      <c r="AC355" s="8"/>
      <c r="AD355" s="8"/>
      <c r="AE355" s="8"/>
      <c r="AF355" s="7" t="s">
        <v>436</v>
      </c>
      <c r="AG355" s="7" t="s">
        <v>67</v>
      </c>
      <c r="AH355" s="6">
        <v>10</v>
      </c>
    </row>
    <row r="356" spans="1:34" ht="15">
      <c r="A356" s="3" t="s">
        <v>799</v>
      </c>
      <c r="B356" s="4">
        <v>13</v>
      </c>
      <c r="C356" s="3" t="s">
        <v>67</v>
      </c>
      <c r="D356" s="3" t="s">
        <v>800</v>
      </c>
      <c r="E356" s="3" t="s">
        <v>436</v>
      </c>
      <c r="F356" s="5"/>
      <c r="H356" s="3" t="s">
        <v>2019</v>
      </c>
      <c r="I356" s="6">
        <v>10</v>
      </c>
      <c r="J356" t="b">
        <f t="shared" si="5"/>
        <v>1</v>
      </c>
      <c r="K356" s="7" t="s">
        <v>799</v>
      </c>
      <c r="L356" s="7" t="s">
        <v>800</v>
      </c>
      <c r="M356" s="7" t="s">
        <v>2257</v>
      </c>
      <c r="N356" s="7" t="s">
        <v>2019</v>
      </c>
      <c r="O356" s="6">
        <v>13</v>
      </c>
      <c r="P356" s="7" t="s">
        <v>1964</v>
      </c>
      <c r="Q356" s="7" t="s">
        <v>1947</v>
      </c>
      <c r="R356" s="8"/>
      <c r="S356" s="7" t="s">
        <v>1943</v>
      </c>
      <c r="T356" s="7" t="s">
        <v>436</v>
      </c>
      <c r="U356" s="7" t="s">
        <v>799</v>
      </c>
      <c r="V356" s="8"/>
      <c r="W356" s="8"/>
      <c r="X356" s="6" t="b">
        <v>0</v>
      </c>
      <c r="Y356" s="7" t="s">
        <v>67</v>
      </c>
      <c r="Z356" s="7" t="s">
        <v>1944</v>
      </c>
      <c r="AA356" s="6" t="b">
        <v>0</v>
      </c>
      <c r="AB356" s="6">
        <v>42171</v>
      </c>
      <c r="AC356" s="6">
        <v>390</v>
      </c>
      <c r="AD356" s="6">
        <v>4500</v>
      </c>
      <c r="AE356" s="6">
        <v>52318</v>
      </c>
      <c r="AF356" s="7" t="s">
        <v>436</v>
      </c>
      <c r="AG356" s="7" t="s">
        <v>67</v>
      </c>
      <c r="AH356" s="6">
        <v>10</v>
      </c>
    </row>
    <row r="357" spans="1:34" ht="15">
      <c r="A357" s="3" t="s">
        <v>801</v>
      </c>
      <c r="B357" s="4">
        <v>13</v>
      </c>
      <c r="C357" s="3" t="s">
        <v>67</v>
      </c>
      <c r="D357" s="3" t="s">
        <v>802</v>
      </c>
      <c r="E357" s="3" t="s">
        <v>436</v>
      </c>
      <c r="F357" s="5"/>
      <c r="H357" s="3" t="s">
        <v>2019</v>
      </c>
      <c r="I357" s="6">
        <v>10</v>
      </c>
      <c r="J357" t="b">
        <f t="shared" si="5"/>
        <v>1</v>
      </c>
      <c r="K357" s="7" t="s">
        <v>801</v>
      </c>
      <c r="L357" s="7" t="s">
        <v>802</v>
      </c>
      <c r="M357" s="7" t="s">
        <v>2258</v>
      </c>
      <c r="N357" s="7" t="s">
        <v>2019</v>
      </c>
      <c r="O357" s="6">
        <v>13</v>
      </c>
      <c r="P357" s="7" t="s">
        <v>1964</v>
      </c>
      <c r="Q357" s="7" t="s">
        <v>1949</v>
      </c>
      <c r="R357" s="8"/>
      <c r="S357" s="7" t="s">
        <v>1943</v>
      </c>
      <c r="T357" s="7" t="s">
        <v>436</v>
      </c>
      <c r="U357" s="7" t="s">
        <v>801</v>
      </c>
      <c r="V357" s="8"/>
      <c r="W357" s="8"/>
      <c r="X357" s="6" t="b">
        <v>0</v>
      </c>
      <c r="Y357" s="7" t="s">
        <v>67</v>
      </c>
      <c r="Z357" s="7" t="s">
        <v>1944</v>
      </c>
      <c r="AA357" s="6" t="b">
        <v>0</v>
      </c>
      <c r="AB357" s="8"/>
      <c r="AC357" s="8"/>
      <c r="AD357" s="8"/>
      <c r="AE357" s="8"/>
      <c r="AF357" s="7" t="s">
        <v>436</v>
      </c>
      <c r="AG357" s="7" t="s">
        <v>67</v>
      </c>
      <c r="AH357" s="6">
        <v>10</v>
      </c>
    </row>
    <row r="358" spans="1:34" ht="15">
      <c r="A358" s="3" t="s">
        <v>803</v>
      </c>
      <c r="B358" s="4">
        <v>13</v>
      </c>
      <c r="C358" s="3" t="s">
        <v>67</v>
      </c>
      <c r="D358" s="3" t="s">
        <v>804</v>
      </c>
      <c r="E358" s="3" t="s">
        <v>436</v>
      </c>
      <c r="F358" s="5"/>
      <c r="H358" s="3" t="s">
        <v>2019</v>
      </c>
      <c r="I358" s="6">
        <v>10</v>
      </c>
      <c r="J358" t="b">
        <f t="shared" si="5"/>
        <v>1</v>
      </c>
      <c r="K358" s="7" t="s">
        <v>803</v>
      </c>
      <c r="L358" s="7" t="s">
        <v>804</v>
      </c>
      <c r="M358" s="7" t="s">
        <v>2259</v>
      </c>
      <c r="N358" s="7" t="s">
        <v>2019</v>
      </c>
      <c r="O358" s="6">
        <v>13</v>
      </c>
      <c r="P358" s="7" t="s">
        <v>1964</v>
      </c>
      <c r="Q358" s="7" t="s">
        <v>1948</v>
      </c>
      <c r="R358" s="8"/>
      <c r="S358" s="7" t="s">
        <v>1943</v>
      </c>
      <c r="T358" s="7" t="s">
        <v>436</v>
      </c>
      <c r="U358" s="7" t="s">
        <v>803</v>
      </c>
      <c r="V358" s="8"/>
      <c r="W358" s="8"/>
      <c r="X358" s="6" t="b">
        <v>0</v>
      </c>
      <c r="Y358" s="7" t="s">
        <v>67</v>
      </c>
      <c r="Z358" s="7" t="s">
        <v>1944</v>
      </c>
      <c r="AA358" s="6" t="b">
        <v>0</v>
      </c>
      <c r="AB358" s="8"/>
      <c r="AC358" s="8"/>
      <c r="AD358" s="8"/>
      <c r="AE358" s="8"/>
      <c r="AF358" s="7" t="s">
        <v>436</v>
      </c>
      <c r="AG358" s="7" t="s">
        <v>67</v>
      </c>
      <c r="AH358" s="6">
        <v>10</v>
      </c>
    </row>
    <row r="359" spans="1:34" ht="15">
      <c r="A359" s="3" t="s">
        <v>805</v>
      </c>
      <c r="B359" s="4">
        <v>13</v>
      </c>
      <c r="C359" s="3" t="s">
        <v>67</v>
      </c>
      <c r="D359" s="3" t="s">
        <v>806</v>
      </c>
      <c r="E359" s="3" t="s">
        <v>436</v>
      </c>
      <c r="F359" s="5"/>
      <c r="H359" s="3" t="s">
        <v>2019</v>
      </c>
      <c r="I359" s="6">
        <v>10</v>
      </c>
      <c r="J359" t="b">
        <f t="shared" si="5"/>
        <v>1</v>
      </c>
      <c r="K359" s="7" t="s">
        <v>805</v>
      </c>
      <c r="L359" s="7" t="s">
        <v>806</v>
      </c>
      <c r="M359" s="7" t="s">
        <v>2260</v>
      </c>
      <c r="N359" s="7" t="s">
        <v>2019</v>
      </c>
      <c r="O359" s="6">
        <v>13</v>
      </c>
      <c r="P359" s="7" t="s">
        <v>1964</v>
      </c>
      <c r="Q359" s="7" t="s">
        <v>1950</v>
      </c>
      <c r="R359" s="8"/>
      <c r="S359" s="7" t="s">
        <v>1943</v>
      </c>
      <c r="T359" s="7" t="s">
        <v>436</v>
      </c>
      <c r="U359" s="7" t="s">
        <v>805</v>
      </c>
      <c r="V359" s="8"/>
      <c r="W359" s="8"/>
      <c r="X359" s="6" t="b">
        <v>0</v>
      </c>
      <c r="Y359" s="7" t="s">
        <v>67</v>
      </c>
      <c r="Z359" s="7" t="s">
        <v>1944</v>
      </c>
      <c r="AA359" s="6" t="b">
        <v>0</v>
      </c>
      <c r="AB359" s="6">
        <v>42152</v>
      </c>
      <c r="AC359" s="6">
        <v>1355</v>
      </c>
      <c r="AD359" s="6">
        <v>6997</v>
      </c>
      <c r="AE359" s="6">
        <v>54221</v>
      </c>
      <c r="AF359" s="7" t="s">
        <v>436</v>
      </c>
      <c r="AG359" s="7" t="s">
        <v>67</v>
      </c>
      <c r="AH359" s="6">
        <v>10</v>
      </c>
    </row>
    <row r="360" spans="1:34" ht="15">
      <c r="A360" s="3" t="s">
        <v>807</v>
      </c>
      <c r="B360" s="4">
        <v>13</v>
      </c>
      <c r="C360" s="3" t="s">
        <v>67</v>
      </c>
      <c r="D360" s="3" t="s">
        <v>808</v>
      </c>
      <c r="E360" s="3" t="s">
        <v>235</v>
      </c>
      <c r="F360" s="5"/>
      <c r="H360" s="3" t="s">
        <v>2019</v>
      </c>
      <c r="I360" s="6">
        <v>10</v>
      </c>
      <c r="J360" t="b">
        <f t="shared" si="5"/>
        <v>1</v>
      </c>
      <c r="K360" s="7" t="s">
        <v>807</v>
      </c>
      <c r="L360" s="7" t="s">
        <v>808</v>
      </c>
      <c r="M360" s="7" t="s">
        <v>2261</v>
      </c>
      <c r="N360" s="7" t="s">
        <v>2019</v>
      </c>
      <c r="O360" s="6">
        <v>13</v>
      </c>
      <c r="P360" s="7" t="s">
        <v>1964</v>
      </c>
      <c r="Q360" s="7" t="s">
        <v>1951</v>
      </c>
      <c r="R360" s="8"/>
      <c r="S360" s="7" t="s">
        <v>1943</v>
      </c>
      <c r="T360" s="7" t="s">
        <v>436</v>
      </c>
      <c r="U360" s="7" t="s">
        <v>807</v>
      </c>
      <c r="V360" s="8"/>
      <c r="W360" s="8"/>
      <c r="X360" s="6" t="b">
        <v>0</v>
      </c>
      <c r="Y360" s="7" t="s">
        <v>67</v>
      </c>
      <c r="Z360" s="7" t="s">
        <v>1944</v>
      </c>
      <c r="AA360" s="6" t="b">
        <v>0</v>
      </c>
      <c r="AB360" s="6">
        <v>1567</v>
      </c>
      <c r="AC360" s="6">
        <v>152</v>
      </c>
      <c r="AD360" s="6">
        <v>390</v>
      </c>
      <c r="AE360" s="6">
        <v>2109</v>
      </c>
      <c r="AF360" s="7" t="s">
        <v>436</v>
      </c>
      <c r="AG360" s="7" t="s">
        <v>67</v>
      </c>
      <c r="AH360" s="6">
        <v>10</v>
      </c>
    </row>
    <row r="361" spans="1:34" ht="15">
      <c r="A361" s="3" t="s">
        <v>809</v>
      </c>
      <c r="B361" s="4">
        <v>13</v>
      </c>
      <c r="C361" s="3" t="s">
        <v>70</v>
      </c>
      <c r="D361" s="3" t="s">
        <v>810</v>
      </c>
      <c r="E361" s="3" t="s">
        <v>433</v>
      </c>
      <c r="F361" s="5"/>
      <c r="H361" s="3" t="s">
        <v>2019</v>
      </c>
      <c r="I361" s="6">
        <v>10</v>
      </c>
      <c r="J361" t="b">
        <f t="shared" si="5"/>
        <v>1</v>
      </c>
      <c r="K361" s="7" t="s">
        <v>809</v>
      </c>
      <c r="L361" s="7" t="s">
        <v>810</v>
      </c>
      <c r="M361" s="7" t="s">
        <v>2262</v>
      </c>
      <c r="N361" s="7" t="s">
        <v>2019</v>
      </c>
      <c r="O361" s="6">
        <v>13</v>
      </c>
      <c r="P361" s="7" t="s">
        <v>1965</v>
      </c>
      <c r="Q361" s="7" t="s">
        <v>2066</v>
      </c>
      <c r="R361" s="8"/>
      <c r="S361" s="7" t="s">
        <v>1943</v>
      </c>
      <c r="T361" s="7" t="s">
        <v>433</v>
      </c>
      <c r="U361" s="7" t="s">
        <v>809</v>
      </c>
      <c r="V361" s="8"/>
      <c r="W361" s="8"/>
      <c r="X361" s="6" t="b">
        <v>0</v>
      </c>
      <c r="Y361" s="7" t="s">
        <v>70</v>
      </c>
      <c r="Z361" s="7" t="s">
        <v>1944</v>
      </c>
      <c r="AA361" s="6" t="b">
        <v>0</v>
      </c>
      <c r="AB361" s="8"/>
      <c r="AC361" s="8"/>
      <c r="AD361" s="8"/>
      <c r="AE361" s="8"/>
      <c r="AF361" s="7" t="s">
        <v>433</v>
      </c>
      <c r="AG361" s="7" t="s">
        <v>70</v>
      </c>
      <c r="AH361" s="6">
        <v>10</v>
      </c>
    </row>
    <row r="362" spans="1:34" ht="15">
      <c r="A362" s="3" t="s">
        <v>811</v>
      </c>
      <c r="B362" s="4">
        <v>13</v>
      </c>
      <c r="C362" s="3" t="s">
        <v>70</v>
      </c>
      <c r="D362" s="3" t="s">
        <v>812</v>
      </c>
      <c r="E362" s="3" t="s">
        <v>436</v>
      </c>
      <c r="F362" s="5"/>
      <c r="H362" s="3" t="s">
        <v>2019</v>
      </c>
      <c r="I362" s="6">
        <v>10</v>
      </c>
      <c r="J362" t="b">
        <f t="shared" si="5"/>
        <v>1</v>
      </c>
      <c r="K362" s="7" t="s">
        <v>811</v>
      </c>
      <c r="L362" s="7" t="s">
        <v>812</v>
      </c>
      <c r="M362" s="7" t="s">
        <v>2263</v>
      </c>
      <c r="N362" s="7" t="s">
        <v>2019</v>
      </c>
      <c r="O362" s="6">
        <v>13</v>
      </c>
      <c r="P362" s="7" t="s">
        <v>1965</v>
      </c>
      <c r="Q362" s="7" t="s">
        <v>2045</v>
      </c>
      <c r="R362" s="8"/>
      <c r="S362" s="7" t="s">
        <v>1943</v>
      </c>
      <c r="T362" s="7" t="s">
        <v>436</v>
      </c>
      <c r="U362" s="7" t="s">
        <v>811</v>
      </c>
      <c r="V362" s="8"/>
      <c r="W362" s="8"/>
      <c r="X362" s="6" t="b">
        <v>0</v>
      </c>
      <c r="Y362" s="7" t="s">
        <v>70</v>
      </c>
      <c r="Z362" s="7" t="s">
        <v>1944</v>
      </c>
      <c r="AA362" s="6" t="b">
        <v>0</v>
      </c>
      <c r="AB362" s="6">
        <v>4252</v>
      </c>
      <c r="AC362" s="6">
        <v>633</v>
      </c>
      <c r="AD362" s="6">
        <v>682</v>
      </c>
      <c r="AE362" s="6">
        <v>5627</v>
      </c>
      <c r="AF362" s="7" t="s">
        <v>436</v>
      </c>
      <c r="AG362" s="7" t="s">
        <v>70</v>
      </c>
      <c r="AH362" s="6">
        <v>10</v>
      </c>
    </row>
    <row r="363" spans="1:34" ht="15">
      <c r="A363" s="3" t="s">
        <v>813</v>
      </c>
      <c r="B363" s="4">
        <v>13</v>
      </c>
      <c r="C363" s="3" t="s">
        <v>70</v>
      </c>
      <c r="D363" s="3" t="s">
        <v>814</v>
      </c>
      <c r="E363" s="3" t="s">
        <v>433</v>
      </c>
      <c r="F363" s="5"/>
      <c r="H363" s="3" t="s">
        <v>2019</v>
      </c>
      <c r="I363" s="6">
        <v>10</v>
      </c>
      <c r="J363" t="b">
        <f t="shared" si="5"/>
        <v>1</v>
      </c>
      <c r="K363" s="7" t="s">
        <v>813</v>
      </c>
      <c r="L363" s="7" t="s">
        <v>814</v>
      </c>
      <c r="M363" s="7" t="s">
        <v>2264</v>
      </c>
      <c r="N363" s="7" t="s">
        <v>2019</v>
      </c>
      <c r="O363" s="6">
        <v>13</v>
      </c>
      <c r="P363" s="7" t="s">
        <v>1965</v>
      </c>
      <c r="Q363" s="7" t="s">
        <v>2051</v>
      </c>
      <c r="R363" s="8"/>
      <c r="S363" s="7" t="s">
        <v>1943</v>
      </c>
      <c r="T363" s="7" t="s">
        <v>433</v>
      </c>
      <c r="U363" s="7" t="s">
        <v>813</v>
      </c>
      <c r="V363" s="8"/>
      <c r="W363" s="8"/>
      <c r="X363" s="6" t="b">
        <v>0</v>
      </c>
      <c r="Y363" s="7" t="s">
        <v>70</v>
      </c>
      <c r="Z363" s="7" t="s">
        <v>1944</v>
      </c>
      <c r="AA363" s="6" t="b">
        <v>0</v>
      </c>
      <c r="AB363" s="6">
        <v>4034</v>
      </c>
      <c r="AC363" s="6">
        <v>986</v>
      </c>
      <c r="AD363" s="6">
        <v>851</v>
      </c>
      <c r="AE363" s="6">
        <v>5891</v>
      </c>
      <c r="AF363" s="7" t="s">
        <v>433</v>
      </c>
      <c r="AG363" s="7" t="s">
        <v>70</v>
      </c>
      <c r="AH363" s="6">
        <v>10</v>
      </c>
    </row>
    <row r="364" spans="1:34" ht="15">
      <c r="A364" s="3" t="s">
        <v>815</v>
      </c>
      <c r="B364" s="4">
        <v>13</v>
      </c>
      <c r="C364" s="3" t="s">
        <v>70</v>
      </c>
      <c r="D364" s="3" t="s">
        <v>816</v>
      </c>
      <c r="E364" s="3" t="s">
        <v>433</v>
      </c>
      <c r="F364" s="5"/>
      <c r="H364" s="3" t="s">
        <v>2019</v>
      </c>
      <c r="I364" s="6">
        <v>10</v>
      </c>
      <c r="J364" t="b">
        <f t="shared" si="5"/>
        <v>1</v>
      </c>
      <c r="K364" s="7" t="s">
        <v>815</v>
      </c>
      <c r="L364" s="7" t="s">
        <v>816</v>
      </c>
      <c r="M364" s="7" t="s">
        <v>2265</v>
      </c>
      <c r="N364" s="7" t="s">
        <v>2019</v>
      </c>
      <c r="O364" s="6">
        <v>13</v>
      </c>
      <c r="P364" s="7" t="s">
        <v>1965</v>
      </c>
      <c r="Q364" s="7" t="s">
        <v>2053</v>
      </c>
      <c r="R364" s="8"/>
      <c r="S364" s="7" t="s">
        <v>1943</v>
      </c>
      <c r="T364" s="7" t="s">
        <v>433</v>
      </c>
      <c r="U364" s="7" t="s">
        <v>815</v>
      </c>
      <c r="V364" s="8"/>
      <c r="W364" s="8"/>
      <c r="X364" s="6" t="b">
        <v>0</v>
      </c>
      <c r="Y364" s="7" t="s">
        <v>70</v>
      </c>
      <c r="Z364" s="7" t="s">
        <v>1944</v>
      </c>
      <c r="AA364" s="6" t="b">
        <v>0</v>
      </c>
      <c r="AB364" s="8"/>
      <c r="AC364" s="8"/>
      <c r="AD364" s="8"/>
      <c r="AE364" s="8"/>
      <c r="AF364" s="7" t="s">
        <v>433</v>
      </c>
      <c r="AG364" s="7" t="s">
        <v>70</v>
      </c>
      <c r="AH364" s="6">
        <v>10</v>
      </c>
    </row>
    <row r="365" spans="1:34" ht="15">
      <c r="A365" s="3" t="s">
        <v>817</v>
      </c>
      <c r="B365" s="4">
        <v>13</v>
      </c>
      <c r="C365" s="3" t="s">
        <v>70</v>
      </c>
      <c r="D365" s="3" t="s">
        <v>818</v>
      </c>
      <c r="E365" s="3" t="s">
        <v>436</v>
      </c>
      <c r="F365" s="5"/>
      <c r="H365" s="3" t="s">
        <v>2019</v>
      </c>
      <c r="I365" s="6">
        <v>10</v>
      </c>
      <c r="J365" t="b">
        <f t="shared" si="5"/>
        <v>1</v>
      </c>
      <c r="K365" s="7" t="s">
        <v>817</v>
      </c>
      <c r="L365" s="7" t="s">
        <v>818</v>
      </c>
      <c r="M365" s="7" t="s">
        <v>2266</v>
      </c>
      <c r="N365" s="7" t="s">
        <v>2019</v>
      </c>
      <c r="O365" s="6">
        <v>13</v>
      </c>
      <c r="P365" s="7" t="s">
        <v>1965</v>
      </c>
      <c r="Q365" s="7" t="s">
        <v>2093</v>
      </c>
      <c r="R365" s="8"/>
      <c r="S365" s="7" t="s">
        <v>1943</v>
      </c>
      <c r="T365" s="7" t="s">
        <v>436</v>
      </c>
      <c r="U365" s="7" t="s">
        <v>817</v>
      </c>
      <c r="V365" s="8"/>
      <c r="W365" s="8"/>
      <c r="X365" s="6" t="b">
        <v>0</v>
      </c>
      <c r="Y365" s="7" t="s">
        <v>70</v>
      </c>
      <c r="Z365" s="7" t="s">
        <v>1944</v>
      </c>
      <c r="AA365" s="6" t="b">
        <v>0</v>
      </c>
      <c r="AB365" s="6">
        <v>12424</v>
      </c>
      <c r="AC365" s="6">
        <v>650</v>
      </c>
      <c r="AD365" s="6">
        <v>1621</v>
      </c>
      <c r="AE365" s="6">
        <v>14720</v>
      </c>
      <c r="AF365" s="7" t="s">
        <v>436</v>
      </c>
      <c r="AG365" s="7" t="s">
        <v>70</v>
      </c>
      <c r="AH365" s="6">
        <v>10</v>
      </c>
    </row>
    <row r="366" spans="1:34" ht="15">
      <c r="A366" s="3" t="s">
        <v>819</v>
      </c>
      <c r="B366" s="4">
        <v>13</v>
      </c>
      <c r="C366" s="3" t="s">
        <v>70</v>
      </c>
      <c r="D366" s="3" t="s">
        <v>820</v>
      </c>
      <c r="E366" s="3" t="s">
        <v>436</v>
      </c>
      <c r="F366" s="5"/>
      <c r="H366" s="3" t="s">
        <v>2019</v>
      </c>
      <c r="I366" s="6">
        <v>10</v>
      </c>
      <c r="J366" t="b">
        <f t="shared" si="5"/>
        <v>1</v>
      </c>
      <c r="K366" s="7" t="s">
        <v>819</v>
      </c>
      <c r="L366" s="7" t="s">
        <v>820</v>
      </c>
      <c r="M366" s="7" t="s">
        <v>2267</v>
      </c>
      <c r="N366" s="7" t="s">
        <v>2019</v>
      </c>
      <c r="O366" s="6">
        <v>13</v>
      </c>
      <c r="P366" s="7" t="s">
        <v>1965</v>
      </c>
      <c r="Q366" s="7" t="s">
        <v>2039</v>
      </c>
      <c r="R366" s="8"/>
      <c r="S366" s="7" t="s">
        <v>1943</v>
      </c>
      <c r="T366" s="7" t="s">
        <v>436</v>
      </c>
      <c r="U366" s="7" t="s">
        <v>819</v>
      </c>
      <c r="V366" s="8"/>
      <c r="W366" s="8"/>
      <c r="X366" s="6" t="b">
        <v>0</v>
      </c>
      <c r="Y366" s="7" t="s">
        <v>70</v>
      </c>
      <c r="Z366" s="7" t="s">
        <v>1944</v>
      </c>
      <c r="AA366" s="6" t="b">
        <v>0</v>
      </c>
      <c r="AB366" s="8"/>
      <c r="AC366" s="8"/>
      <c r="AD366" s="8"/>
      <c r="AE366" s="8"/>
      <c r="AF366" s="7" t="s">
        <v>436</v>
      </c>
      <c r="AG366" s="7" t="s">
        <v>70</v>
      </c>
      <c r="AH366" s="6">
        <v>10</v>
      </c>
    </row>
    <row r="367" spans="1:34" ht="15">
      <c r="A367" s="3" t="s">
        <v>821</v>
      </c>
      <c r="B367" s="4">
        <v>13</v>
      </c>
      <c r="C367" s="3" t="s">
        <v>70</v>
      </c>
      <c r="D367" s="3" t="s">
        <v>822</v>
      </c>
      <c r="E367" s="3" t="s">
        <v>436</v>
      </c>
      <c r="F367" s="5"/>
      <c r="H367" s="3" t="s">
        <v>2019</v>
      </c>
      <c r="I367" s="6">
        <v>10</v>
      </c>
      <c r="J367" t="b">
        <f t="shared" si="5"/>
        <v>1</v>
      </c>
      <c r="K367" s="7" t="s">
        <v>821</v>
      </c>
      <c r="L367" s="7" t="s">
        <v>822</v>
      </c>
      <c r="M367" s="7" t="s">
        <v>2268</v>
      </c>
      <c r="N367" s="7" t="s">
        <v>2019</v>
      </c>
      <c r="O367" s="6">
        <v>13</v>
      </c>
      <c r="P367" s="7" t="s">
        <v>1965</v>
      </c>
      <c r="Q367" s="7" t="s">
        <v>2069</v>
      </c>
      <c r="R367" s="8"/>
      <c r="S367" s="7" t="s">
        <v>1943</v>
      </c>
      <c r="T367" s="7" t="s">
        <v>436</v>
      </c>
      <c r="U367" s="7" t="s">
        <v>821</v>
      </c>
      <c r="V367" s="8"/>
      <c r="W367" s="8"/>
      <c r="X367" s="6" t="b">
        <v>0</v>
      </c>
      <c r="Y367" s="7" t="s">
        <v>70</v>
      </c>
      <c r="Z367" s="7" t="s">
        <v>1944</v>
      </c>
      <c r="AA367" s="6" t="b">
        <v>0</v>
      </c>
      <c r="AB367" s="6">
        <v>74332</v>
      </c>
      <c r="AC367" s="6">
        <v>2487</v>
      </c>
      <c r="AD367" s="6">
        <v>10855</v>
      </c>
      <c r="AE367" s="6">
        <v>87674</v>
      </c>
      <c r="AF367" s="7" t="s">
        <v>436</v>
      </c>
      <c r="AG367" s="7" t="s">
        <v>70</v>
      </c>
      <c r="AH367" s="6">
        <v>10</v>
      </c>
    </row>
    <row r="368" spans="1:34" ht="15">
      <c r="A368" s="3" t="s">
        <v>823</v>
      </c>
      <c r="B368" s="4">
        <v>13</v>
      </c>
      <c r="C368" s="3" t="s">
        <v>70</v>
      </c>
      <c r="D368" s="3" t="s">
        <v>824</v>
      </c>
      <c r="E368" s="3" t="s">
        <v>433</v>
      </c>
      <c r="F368" s="5"/>
      <c r="H368" s="3" t="s">
        <v>2019</v>
      </c>
      <c r="I368" s="6">
        <v>10</v>
      </c>
      <c r="J368" t="b">
        <f t="shared" si="5"/>
        <v>1</v>
      </c>
      <c r="K368" s="7" t="s">
        <v>823</v>
      </c>
      <c r="L368" s="7" t="s">
        <v>824</v>
      </c>
      <c r="M368" s="7" t="s">
        <v>2269</v>
      </c>
      <c r="N368" s="7" t="s">
        <v>2019</v>
      </c>
      <c r="O368" s="6">
        <v>13</v>
      </c>
      <c r="P368" s="7" t="s">
        <v>1965</v>
      </c>
      <c r="Q368" s="7" t="s">
        <v>1941</v>
      </c>
      <c r="R368" s="8"/>
      <c r="S368" s="7" t="s">
        <v>1943</v>
      </c>
      <c r="T368" s="7" t="s">
        <v>433</v>
      </c>
      <c r="U368" s="7" t="s">
        <v>823</v>
      </c>
      <c r="V368" s="8"/>
      <c r="W368" s="8"/>
      <c r="X368" s="6" t="b">
        <v>0</v>
      </c>
      <c r="Y368" s="7" t="s">
        <v>70</v>
      </c>
      <c r="Z368" s="7" t="s">
        <v>1944</v>
      </c>
      <c r="AA368" s="6" t="b">
        <v>0</v>
      </c>
      <c r="AB368" s="8"/>
      <c r="AC368" s="8"/>
      <c r="AD368" s="8"/>
      <c r="AE368" s="8"/>
      <c r="AF368" s="7" t="s">
        <v>433</v>
      </c>
      <c r="AG368" s="7" t="s">
        <v>70</v>
      </c>
      <c r="AH368" s="6">
        <v>10</v>
      </c>
    </row>
    <row r="369" spans="1:34" ht="15">
      <c r="A369" s="3" t="s">
        <v>825</v>
      </c>
      <c r="B369" s="4">
        <v>13</v>
      </c>
      <c r="C369" s="3" t="s">
        <v>70</v>
      </c>
      <c r="D369" s="3" t="s">
        <v>826</v>
      </c>
      <c r="E369" s="3" t="s">
        <v>436</v>
      </c>
      <c r="F369" s="5"/>
      <c r="H369" s="3" t="s">
        <v>2019</v>
      </c>
      <c r="I369" s="6">
        <v>10</v>
      </c>
      <c r="J369" t="b">
        <f t="shared" si="5"/>
        <v>1</v>
      </c>
      <c r="K369" s="7" t="s">
        <v>825</v>
      </c>
      <c r="L369" s="7" t="s">
        <v>826</v>
      </c>
      <c r="M369" s="7" t="s">
        <v>2270</v>
      </c>
      <c r="N369" s="7" t="s">
        <v>2019</v>
      </c>
      <c r="O369" s="6">
        <v>13</v>
      </c>
      <c r="P369" s="7" t="s">
        <v>1965</v>
      </c>
      <c r="Q369" s="7" t="s">
        <v>1945</v>
      </c>
      <c r="R369" s="8"/>
      <c r="S369" s="7" t="s">
        <v>1943</v>
      </c>
      <c r="T369" s="7" t="s">
        <v>436</v>
      </c>
      <c r="U369" s="7" t="s">
        <v>825</v>
      </c>
      <c r="V369" s="8"/>
      <c r="W369" s="8"/>
      <c r="X369" s="6" t="b">
        <v>0</v>
      </c>
      <c r="Y369" s="7" t="s">
        <v>70</v>
      </c>
      <c r="Z369" s="7" t="s">
        <v>1944</v>
      </c>
      <c r="AA369" s="6" t="b">
        <v>0</v>
      </c>
      <c r="AB369" s="6">
        <v>33264</v>
      </c>
      <c r="AC369" s="6">
        <v>1294</v>
      </c>
      <c r="AD369" s="6">
        <v>5472</v>
      </c>
      <c r="AE369" s="6">
        <v>40030</v>
      </c>
      <c r="AF369" s="7" t="s">
        <v>436</v>
      </c>
      <c r="AG369" s="7" t="s">
        <v>70</v>
      </c>
      <c r="AH369" s="6">
        <v>10</v>
      </c>
    </row>
    <row r="370" spans="1:34" ht="15">
      <c r="A370" s="3" t="s">
        <v>827</v>
      </c>
      <c r="B370" s="4">
        <v>13</v>
      </c>
      <c r="C370" s="3" t="s">
        <v>70</v>
      </c>
      <c r="D370" s="3" t="s">
        <v>828</v>
      </c>
      <c r="E370" s="3" t="s">
        <v>436</v>
      </c>
      <c r="F370" s="5"/>
      <c r="H370" s="3" t="s">
        <v>2019</v>
      </c>
      <c r="I370" s="6">
        <v>10</v>
      </c>
      <c r="J370" t="b">
        <f t="shared" si="5"/>
        <v>1</v>
      </c>
      <c r="K370" s="7" t="s">
        <v>827</v>
      </c>
      <c r="L370" s="7" t="s">
        <v>828</v>
      </c>
      <c r="M370" s="7" t="s">
        <v>2271</v>
      </c>
      <c r="N370" s="7" t="s">
        <v>2019</v>
      </c>
      <c r="O370" s="6">
        <v>13</v>
      </c>
      <c r="P370" s="7" t="s">
        <v>1965</v>
      </c>
      <c r="Q370" s="7" t="s">
        <v>1947</v>
      </c>
      <c r="R370" s="8"/>
      <c r="S370" s="7" t="s">
        <v>1943</v>
      </c>
      <c r="T370" s="7" t="s">
        <v>436</v>
      </c>
      <c r="U370" s="7" t="s">
        <v>827</v>
      </c>
      <c r="V370" s="8"/>
      <c r="W370" s="8"/>
      <c r="X370" s="6" t="b">
        <v>0</v>
      </c>
      <c r="Y370" s="7" t="s">
        <v>70</v>
      </c>
      <c r="Z370" s="7" t="s">
        <v>1944</v>
      </c>
      <c r="AA370" s="6" t="b">
        <v>0</v>
      </c>
      <c r="AB370" s="6">
        <v>6896</v>
      </c>
      <c r="AC370" s="6">
        <v>1227</v>
      </c>
      <c r="AD370" s="6">
        <v>1154</v>
      </c>
      <c r="AE370" s="6">
        <v>9370</v>
      </c>
      <c r="AF370" s="7" t="s">
        <v>436</v>
      </c>
      <c r="AG370" s="7" t="s">
        <v>70</v>
      </c>
      <c r="AH370" s="6">
        <v>10</v>
      </c>
    </row>
    <row r="371" spans="1:34" ht="15">
      <c r="A371" s="3" t="s">
        <v>829</v>
      </c>
      <c r="B371" s="4">
        <v>13</v>
      </c>
      <c r="C371" s="3" t="s">
        <v>70</v>
      </c>
      <c r="D371" s="3" t="s">
        <v>830</v>
      </c>
      <c r="E371" s="3" t="s">
        <v>433</v>
      </c>
      <c r="F371" s="5"/>
      <c r="H371" s="3" t="s">
        <v>2019</v>
      </c>
      <c r="I371" s="6">
        <v>10</v>
      </c>
      <c r="J371" t="b">
        <f t="shared" si="5"/>
        <v>1</v>
      </c>
      <c r="K371" s="7" t="s">
        <v>829</v>
      </c>
      <c r="L371" s="7" t="s">
        <v>830</v>
      </c>
      <c r="M371" s="7" t="s">
        <v>2272</v>
      </c>
      <c r="N371" s="7" t="s">
        <v>2019</v>
      </c>
      <c r="O371" s="6">
        <v>13</v>
      </c>
      <c r="P371" s="7" t="s">
        <v>1965</v>
      </c>
      <c r="Q371" s="7" t="s">
        <v>1948</v>
      </c>
      <c r="R371" s="8"/>
      <c r="S371" s="7" t="s">
        <v>1943</v>
      </c>
      <c r="T371" s="7" t="s">
        <v>433</v>
      </c>
      <c r="U371" s="7" t="s">
        <v>829</v>
      </c>
      <c r="V371" s="8"/>
      <c r="W371" s="8"/>
      <c r="X371" s="6" t="b">
        <v>0</v>
      </c>
      <c r="Y371" s="7" t="s">
        <v>70</v>
      </c>
      <c r="Z371" s="7" t="s">
        <v>1944</v>
      </c>
      <c r="AA371" s="6" t="b">
        <v>0</v>
      </c>
      <c r="AB371" s="8"/>
      <c r="AC371" s="8"/>
      <c r="AD371" s="8"/>
      <c r="AE371" s="8"/>
      <c r="AF371" s="7" t="s">
        <v>433</v>
      </c>
      <c r="AG371" s="7" t="s">
        <v>70</v>
      </c>
      <c r="AH371" s="6">
        <v>10</v>
      </c>
    </row>
    <row r="372" spans="1:34" ht="15">
      <c r="A372" s="3" t="s">
        <v>831</v>
      </c>
      <c r="B372" s="4">
        <v>13</v>
      </c>
      <c r="C372" s="3" t="s">
        <v>70</v>
      </c>
      <c r="D372" s="3" t="s">
        <v>832</v>
      </c>
      <c r="E372" s="3" t="s">
        <v>433</v>
      </c>
      <c r="F372" s="5"/>
      <c r="H372" s="3" t="s">
        <v>2019</v>
      </c>
      <c r="I372" s="6">
        <v>10</v>
      </c>
      <c r="J372" t="b">
        <f t="shared" si="5"/>
        <v>1</v>
      </c>
      <c r="K372" s="7" t="s">
        <v>831</v>
      </c>
      <c r="L372" s="7" t="s">
        <v>832</v>
      </c>
      <c r="M372" s="7" t="s">
        <v>2273</v>
      </c>
      <c r="N372" s="7" t="s">
        <v>2019</v>
      </c>
      <c r="O372" s="6">
        <v>13</v>
      </c>
      <c r="P372" s="7" t="s">
        <v>1965</v>
      </c>
      <c r="Q372" s="7" t="s">
        <v>1952</v>
      </c>
      <c r="R372" s="8"/>
      <c r="S372" s="7" t="s">
        <v>1943</v>
      </c>
      <c r="T372" s="7" t="s">
        <v>433</v>
      </c>
      <c r="U372" s="7" t="s">
        <v>831</v>
      </c>
      <c r="V372" s="8"/>
      <c r="W372" s="8"/>
      <c r="X372" s="6" t="b">
        <v>0</v>
      </c>
      <c r="Y372" s="7" t="s">
        <v>70</v>
      </c>
      <c r="Z372" s="7" t="s">
        <v>1944</v>
      </c>
      <c r="AA372" s="6" t="b">
        <v>0</v>
      </c>
      <c r="AB372" s="6">
        <v>104175</v>
      </c>
      <c r="AC372" s="6">
        <v>6236</v>
      </c>
      <c r="AD372" s="6">
        <v>17593</v>
      </c>
      <c r="AE372" s="6">
        <v>128201</v>
      </c>
      <c r="AF372" s="7" t="s">
        <v>433</v>
      </c>
      <c r="AG372" s="7" t="s">
        <v>70</v>
      </c>
      <c r="AH372" s="6">
        <v>10</v>
      </c>
    </row>
    <row r="373" spans="1:34" ht="15">
      <c r="A373" s="3" t="s">
        <v>833</v>
      </c>
      <c r="B373" s="4">
        <v>13</v>
      </c>
      <c r="C373" s="3" t="s">
        <v>70</v>
      </c>
      <c r="D373" s="3" t="s">
        <v>834</v>
      </c>
      <c r="E373" s="3" t="s">
        <v>436</v>
      </c>
      <c r="F373" s="5"/>
      <c r="H373" s="3" t="s">
        <v>2019</v>
      </c>
      <c r="I373" s="6">
        <v>10</v>
      </c>
      <c r="J373" t="b">
        <f t="shared" si="5"/>
        <v>1</v>
      </c>
      <c r="K373" s="7" t="s">
        <v>833</v>
      </c>
      <c r="L373" s="7" t="s">
        <v>834</v>
      </c>
      <c r="M373" s="7" t="s">
        <v>2274</v>
      </c>
      <c r="N373" s="7" t="s">
        <v>2019</v>
      </c>
      <c r="O373" s="6">
        <v>13</v>
      </c>
      <c r="P373" s="7" t="s">
        <v>1965</v>
      </c>
      <c r="Q373" s="7" t="s">
        <v>1953</v>
      </c>
      <c r="R373" s="8"/>
      <c r="S373" s="7" t="s">
        <v>1943</v>
      </c>
      <c r="T373" s="7" t="s">
        <v>436</v>
      </c>
      <c r="U373" s="7" t="s">
        <v>833</v>
      </c>
      <c r="V373" s="8"/>
      <c r="W373" s="8"/>
      <c r="X373" s="6" t="b">
        <v>0</v>
      </c>
      <c r="Y373" s="7" t="s">
        <v>70</v>
      </c>
      <c r="Z373" s="7" t="s">
        <v>1944</v>
      </c>
      <c r="AA373" s="6" t="b">
        <v>0</v>
      </c>
      <c r="AB373" s="6">
        <v>4005</v>
      </c>
      <c r="AC373" s="6">
        <v>378</v>
      </c>
      <c r="AD373" s="6">
        <v>658</v>
      </c>
      <c r="AE373" s="6">
        <v>5059</v>
      </c>
      <c r="AF373" s="7" t="s">
        <v>436</v>
      </c>
      <c r="AG373" s="7" t="s">
        <v>70</v>
      </c>
      <c r="AH373" s="6">
        <v>10</v>
      </c>
    </row>
    <row r="374" spans="1:34" ht="15">
      <c r="A374" s="3" t="s">
        <v>835</v>
      </c>
      <c r="B374" s="4">
        <v>13</v>
      </c>
      <c r="C374" s="3" t="s">
        <v>70</v>
      </c>
      <c r="D374" s="3" t="s">
        <v>836</v>
      </c>
      <c r="E374" s="3" t="s">
        <v>436</v>
      </c>
      <c r="F374" s="5"/>
      <c r="H374" s="3" t="s">
        <v>2019</v>
      </c>
      <c r="I374" s="6">
        <v>10</v>
      </c>
      <c r="J374" t="b">
        <f t="shared" si="5"/>
        <v>1</v>
      </c>
      <c r="K374" s="7" t="s">
        <v>835</v>
      </c>
      <c r="L374" s="7" t="s">
        <v>836</v>
      </c>
      <c r="M374" s="7" t="s">
        <v>2275</v>
      </c>
      <c r="N374" s="7" t="s">
        <v>2019</v>
      </c>
      <c r="O374" s="6">
        <v>13</v>
      </c>
      <c r="P374" s="7" t="s">
        <v>1965</v>
      </c>
      <c r="Q374" s="7" t="s">
        <v>1954</v>
      </c>
      <c r="R374" s="8"/>
      <c r="S374" s="7" t="s">
        <v>1943</v>
      </c>
      <c r="T374" s="7" t="s">
        <v>436</v>
      </c>
      <c r="U374" s="7" t="s">
        <v>835</v>
      </c>
      <c r="V374" s="8"/>
      <c r="W374" s="8"/>
      <c r="X374" s="6" t="b">
        <v>0</v>
      </c>
      <c r="Y374" s="7" t="s">
        <v>70</v>
      </c>
      <c r="Z374" s="7" t="s">
        <v>1944</v>
      </c>
      <c r="AA374" s="6" t="b">
        <v>0</v>
      </c>
      <c r="AB374" s="8"/>
      <c r="AC374" s="8"/>
      <c r="AD374" s="8"/>
      <c r="AE374" s="8"/>
      <c r="AF374" s="7" t="s">
        <v>436</v>
      </c>
      <c r="AG374" s="7" t="s">
        <v>70</v>
      </c>
      <c r="AH374" s="6">
        <v>10</v>
      </c>
    </row>
    <row r="375" spans="1:34" ht="15">
      <c r="A375" s="3" t="s">
        <v>837</v>
      </c>
      <c r="B375" s="4">
        <v>13</v>
      </c>
      <c r="C375" s="3" t="s">
        <v>70</v>
      </c>
      <c r="D375" s="3" t="s">
        <v>838</v>
      </c>
      <c r="E375" s="3" t="s">
        <v>436</v>
      </c>
      <c r="F375" s="5"/>
      <c r="H375" s="3" t="s">
        <v>2019</v>
      </c>
      <c r="I375" s="6">
        <v>10</v>
      </c>
      <c r="J375" t="b">
        <f t="shared" si="5"/>
        <v>1</v>
      </c>
      <c r="K375" s="7" t="s">
        <v>837</v>
      </c>
      <c r="L375" s="7" t="s">
        <v>838</v>
      </c>
      <c r="M375" s="7" t="s">
        <v>2276</v>
      </c>
      <c r="N375" s="7" t="s">
        <v>2019</v>
      </c>
      <c r="O375" s="6">
        <v>13</v>
      </c>
      <c r="P375" s="7" t="s">
        <v>1965</v>
      </c>
      <c r="Q375" s="7" t="s">
        <v>1955</v>
      </c>
      <c r="R375" s="8"/>
      <c r="S375" s="7" t="s">
        <v>1943</v>
      </c>
      <c r="T375" s="7" t="s">
        <v>436</v>
      </c>
      <c r="U375" s="7" t="s">
        <v>837</v>
      </c>
      <c r="V375" s="8"/>
      <c r="W375" s="8"/>
      <c r="X375" s="6" t="b">
        <v>0</v>
      </c>
      <c r="Y375" s="7" t="s">
        <v>70</v>
      </c>
      <c r="Z375" s="7" t="s">
        <v>1944</v>
      </c>
      <c r="AA375" s="6" t="b">
        <v>0</v>
      </c>
      <c r="AB375" s="6">
        <v>5107</v>
      </c>
      <c r="AC375" s="6">
        <v>423</v>
      </c>
      <c r="AD375" s="6">
        <v>1087</v>
      </c>
      <c r="AE375" s="6">
        <v>6617</v>
      </c>
      <c r="AF375" s="7" t="s">
        <v>436</v>
      </c>
      <c r="AG375" s="7" t="s">
        <v>70</v>
      </c>
      <c r="AH375" s="6">
        <v>10</v>
      </c>
    </row>
    <row r="376" spans="1:34" ht="15">
      <c r="A376" s="3" t="s">
        <v>839</v>
      </c>
      <c r="B376" s="4">
        <v>13</v>
      </c>
      <c r="C376" s="3" t="s">
        <v>70</v>
      </c>
      <c r="D376" s="3" t="s">
        <v>840</v>
      </c>
      <c r="E376" s="3" t="s">
        <v>436</v>
      </c>
      <c r="F376" s="5"/>
      <c r="H376" s="3" t="s">
        <v>2019</v>
      </c>
      <c r="I376" s="6">
        <v>10</v>
      </c>
      <c r="J376" t="b">
        <f t="shared" si="5"/>
        <v>1</v>
      </c>
      <c r="K376" s="7" t="s">
        <v>839</v>
      </c>
      <c r="L376" s="7" t="s">
        <v>840</v>
      </c>
      <c r="M376" s="7" t="s">
        <v>2277</v>
      </c>
      <c r="N376" s="7" t="s">
        <v>2019</v>
      </c>
      <c r="O376" s="6">
        <v>13</v>
      </c>
      <c r="P376" s="7" t="s">
        <v>1965</v>
      </c>
      <c r="Q376" s="7" t="s">
        <v>1957</v>
      </c>
      <c r="R376" s="8"/>
      <c r="S376" s="7" t="s">
        <v>1943</v>
      </c>
      <c r="T376" s="7" t="s">
        <v>436</v>
      </c>
      <c r="U376" s="7" t="s">
        <v>839</v>
      </c>
      <c r="V376" s="8"/>
      <c r="W376" s="8"/>
      <c r="X376" s="6" t="b">
        <v>0</v>
      </c>
      <c r="Y376" s="7" t="s">
        <v>70</v>
      </c>
      <c r="Z376" s="7" t="s">
        <v>1944</v>
      </c>
      <c r="AA376" s="6" t="b">
        <v>0</v>
      </c>
      <c r="AB376" s="6">
        <v>3322</v>
      </c>
      <c r="AC376" s="6">
        <v>167</v>
      </c>
      <c r="AD376" s="6">
        <v>694</v>
      </c>
      <c r="AE376" s="6">
        <v>4186</v>
      </c>
      <c r="AF376" s="7" t="s">
        <v>436</v>
      </c>
      <c r="AG376" s="7" t="s">
        <v>70</v>
      </c>
      <c r="AH376" s="6">
        <v>10</v>
      </c>
    </row>
    <row r="377" spans="1:34" ht="15">
      <c r="A377" s="3" t="s">
        <v>841</v>
      </c>
      <c r="B377" s="4">
        <v>13</v>
      </c>
      <c r="C377" s="3" t="s">
        <v>70</v>
      </c>
      <c r="D377" s="3" t="s">
        <v>842</v>
      </c>
      <c r="E377" s="3" t="s">
        <v>235</v>
      </c>
      <c r="F377" s="5"/>
      <c r="H377" s="3" t="s">
        <v>2019</v>
      </c>
      <c r="I377" s="6">
        <v>10</v>
      </c>
      <c r="J377" t="b">
        <f t="shared" si="5"/>
        <v>1</v>
      </c>
      <c r="K377" s="7" t="s">
        <v>841</v>
      </c>
      <c r="L377" s="7" t="s">
        <v>842</v>
      </c>
      <c r="M377" s="7" t="s">
        <v>2278</v>
      </c>
      <c r="N377" s="7" t="s">
        <v>2019</v>
      </c>
      <c r="O377" s="6">
        <v>13</v>
      </c>
      <c r="P377" s="7" t="s">
        <v>1965</v>
      </c>
      <c r="Q377" s="7" t="s">
        <v>1958</v>
      </c>
      <c r="R377" s="8"/>
      <c r="S377" s="7" t="s">
        <v>1943</v>
      </c>
      <c r="T377" s="7" t="s">
        <v>235</v>
      </c>
      <c r="U377" s="7" t="s">
        <v>841</v>
      </c>
      <c r="V377" s="8"/>
      <c r="W377" s="8"/>
      <c r="X377" s="6" t="b">
        <v>0</v>
      </c>
      <c r="Y377" s="7" t="s">
        <v>70</v>
      </c>
      <c r="Z377" s="7" t="s">
        <v>1944</v>
      </c>
      <c r="AA377" s="6" t="b">
        <v>0</v>
      </c>
      <c r="AB377" s="8"/>
      <c r="AC377" s="8"/>
      <c r="AD377" s="8"/>
      <c r="AE377" s="8"/>
      <c r="AF377" s="7" t="s">
        <v>235</v>
      </c>
      <c r="AG377" s="7" t="s">
        <v>70</v>
      </c>
      <c r="AH377" s="6">
        <v>10</v>
      </c>
    </row>
    <row r="378" spans="1:34" ht="15">
      <c r="A378" s="3" t="s">
        <v>843</v>
      </c>
      <c r="B378" s="4">
        <v>13</v>
      </c>
      <c r="C378" s="3" t="s">
        <v>70</v>
      </c>
      <c r="D378" s="3" t="s">
        <v>844</v>
      </c>
      <c r="E378" s="3" t="s">
        <v>235</v>
      </c>
      <c r="F378" s="5"/>
      <c r="H378" s="3" t="s">
        <v>2019</v>
      </c>
      <c r="I378" s="6">
        <v>10</v>
      </c>
      <c r="J378" t="b">
        <f t="shared" si="5"/>
        <v>1</v>
      </c>
      <c r="K378" s="7" t="s">
        <v>843</v>
      </c>
      <c r="L378" s="7" t="s">
        <v>844</v>
      </c>
      <c r="M378" s="7" t="s">
        <v>2279</v>
      </c>
      <c r="N378" s="7" t="s">
        <v>2019</v>
      </c>
      <c r="O378" s="6">
        <v>13</v>
      </c>
      <c r="P378" s="7" t="s">
        <v>1965</v>
      </c>
      <c r="Q378" s="7" t="s">
        <v>1959</v>
      </c>
      <c r="R378" s="8"/>
      <c r="S378" s="7" t="s">
        <v>1943</v>
      </c>
      <c r="T378" s="7" t="s">
        <v>235</v>
      </c>
      <c r="U378" s="7" t="s">
        <v>843</v>
      </c>
      <c r="V378" s="8"/>
      <c r="W378" s="8"/>
      <c r="X378" s="6" t="b">
        <v>0</v>
      </c>
      <c r="Y378" s="7" t="s">
        <v>70</v>
      </c>
      <c r="Z378" s="7" t="s">
        <v>1944</v>
      </c>
      <c r="AA378" s="6" t="b">
        <v>0</v>
      </c>
      <c r="AB378" s="6">
        <v>5683</v>
      </c>
      <c r="AC378" s="6">
        <v>255</v>
      </c>
      <c r="AD378" s="6">
        <v>843</v>
      </c>
      <c r="AE378" s="6">
        <v>6781</v>
      </c>
      <c r="AF378" s="7" t="s">
        <v>235</v>
      </c>
      <c r="AG378" s="7" t="s">
        <v>70</v>
      </c>
      <c r="AH378" s="6">
        <v>10</v>
      </c>
    </row>
    <row r="379" spans="1:34" ht="15">
      <c r="A379" s="3" t="s">
        <v>845</v>
      </c>
      <c r="B379" s="4">
        <v>13</v>
      </c>
      <c r="C379" s="3" t="s">
        <v>73</v>
      </c>
      <c r="D379" s="3" t="s">
        <v>846</v>
      </c>
      <c r="E379" s="3" t="s">
        <v>436</v>
      </c>
      <c r="F379" s="5"/>
      <c r="H379" s="3" t="s">
        <v>2019</v>
      </c>
      <c r="I379" s="6">
        <v>10</v>
      </c>
      <c r="J379" t="b">
        <f t="shared" si="5"/>
        <v>1</v>
      </c>
      <c r="K379" s="7" t="s">
        <v>845</v>
      </c>
      <c r="L379" s="7" t="s">
        <v>846</v>
      </c>
      <c r="M379" s="7" t="s">
        <v>2280</v>
      </c>
      <c r="N379" s="7" t="s">
        <v>2019</v>
      </c>
      <c r="O379" s="6">
        <v>13</v>
      </c>
      <c r="P379" s="7" t="s">
        <v>1966</v>
      </c>
      <c r="Q379" s="7" t="s">
        <v>2066</v>
      </c>
      <c r="R379" s="8"/>
      <c r="S379" s="7" t="s">
        <v>1943</v>
      </c>
      <c r="T379" s="7" t="s">
        <v>436</v>
      </c>
      <c r="U379" s="7" t="s">
        <v>845</v>
      </c>
      <c r="V379" s="8"/>
      <c r="W379" s="8"/>
      <c r="X379" s="6" t="b">
        <v>0</v>
      </c>
      <c r="Y379" s="7" t="s">
        <v>73</v>
      </c>
      <c r="Z379" s="7" t="s">
        <v>1944</v>
      </c>
      <c r="AA379" s="6" t="b">
        <v>0</v>
      </c>
      <c r="AB379" s="8"/>
      <c r="AC379" s="8"/>
      <c r="AD379" s="8"/>
      <c r="AE379" s="8"/>
      <c r="AF379" s="7" t="s">
        <v>436</v>
      </c>
      <c r="AG379" s="7" t="s">
        <v>73</v>
      </c>
      <c r="AH379" s="6">
        <v>10</v>
      </c>
    </row>
    <row r="380" spans="1:34" ht="15">
      <c r="A380" s="3" t="s">
        <v>847</v>
      </c>
      <c r="B380" s="4">
        <v>13</v>
      </c>
      <c r="C380" s="3" t="s">
        <v>73</v>
      </c>
      <c r="D380" s="3" t="s">
        <v>848</v>
      </c>
      <c r="E380" s="3" t="s">
        <v>436</v>
      </c>
      <c r="F380" s="5"/>
      <c r="H380" s="3" t="s">
        <v>2019</v>
      </c>
      <c r="I380" s="6">
        <v>10</v>
      </c>
      <c r="J380" t="b">
        <f t="shared" si="5"/>
        <v>1</v>
      </c>
      <c r="K380" s="7" t="s">
        <v>847</v>
      </c>
      <c r="L380" s="7" t="s">
        <v>848</v>
      </c>
      <c r="M380" s="7" t="s">
        <v>2281</v>
      </c>
      <c r="N380" s="7" t="s">
        <v>2019</v>
      </c>
      <c r="O380" s="6">
        <v>13</v>
      </c>
      <c r="P380" s="7" t="s">
        <v>1966</v>
      </c>
      <c r="Q380" s="7" t="s">
        <v>2045</v>
      </c>
      <c r="R380" s="8"/>
      <c r="S380" s="7" t="s">
        <v>1943</v>
      </c>
      <c r="T380" s="7" t="s">
        <v>436</v>
      </c>
      <c r="U380" s="7" t="s">
        <v>847</v>
      </c>
      <c r="V380" s="8"/>
      <c r="W380" s="8"/>
      <c r="X380" s="6" t="b">
        <v>0</v>
      </c>
      <c r="Y380" s="7" t="s">
        <v>73</v>
      </c>
      <c r="Z380" s="7" t="s">
        <v>1944</v>
      </c>
      <c r="AA380" s="6" t="b">
        <v>0</v>
      </c>
      <c r="AB380" s="8"/>
      <c r="AC380" s="8"/>
      <c r="AD380" s="8"/>
      <c r="AE380" s="8"/>
      <c r="AF380" s="7" t="s">
        <v>436</v>
      </c>
      <c r="AG380" s="7" t="s">
        <v>73</v>
      </c>
      <c r="AH380" s="6">
        <v>10</v>
      </c>
    </row>
    <row r="381" spans="1:34" ht="15">
      <c r="A381" s="3" t="s">
        <v>849</v>
      </c>
      <c r="B381" s="4">
        <v>13</v>
      </c>
      <c r="C381" s="3" t="s">
        <v>73</v>
      </c>
      <c r="D381" s="3" t="s">
        <v>850</v>
      </c>
      <c r="E381" s="3" t="s">
        <v>433</v>
      </c>
      <c r="F381" s="5"/>
      <c r="H381" s="3" t="s">
        <v>2019</v>
      </c>
      <c r="I381" s="6">
        <v>10</v>
      </c>
      <c r="J381" t="b">
        <f t="shared" si="5"/>
        <v>1</v>
      </c>
      <c r="K381" s="7" t="s">
        <v>849</v>
      </c>
      <c r="L381" s="7" t="s">
        <v>850</v>
      </c>
      <c r="M381" s="7" t="s">
        <v>2282</v>
      </c>
      <c r="N381" s="7" t="s">
        <v>2019</v>
      </c>
      <c r="O381" s="6">
        <v>13</v>
      </c>
      <c r="P381" s="7" t="s">
        <v>1966</v>
      </c>
      <c r="Q381" s="7" t="s">
        <v>2051</v>
      </c>
      <c r="R381" s="8"/>
      <c r="S381" s="7" t="s">
        <v>1943</v>
      </c>
      <c r="T381" s="7" t="s">
        <v>433</v>
      </c>
      <c r="U381" s="7" t="s">
        <v>849</v>
      </c>
      <c r="V381" s="8"/>
      <c r="W381" s="8"/>
      <c r="X381" s="6" t="b">
        <v>0</v>
      </c>
      <c r="Y381" s="7" t="s">
        <v>73</v>
      </c>
      <c r="Z381" s="7" t="s">
        <v>1944</v>
      </c>
      <c r="AA381" s="6" t="b">
        <v>0</v>
      </c>
      <c r="AB381" s="6">
        <v>52833</v>
      </c>
      <c r="AC381" s="6">
        <v>4047</v>
      </c>
      <c r="AD381" s="6">
        <v>10447</v>
      </c>
      <c r="AE381" s="6">
        <v>67327</v>
      </c>
      <c r="AF381" s="7" t="s">
        <v>433</v>
      </c>
      <c r="AG381" s="7" t="s">
        <v>73</v>
      </c>
      <c r="AH381" s="6">
        <v>10</v>
      </c>
    </row>
    <row r="382" spans="1:34" ht="15">
      <c r="A382" s="3" t="s">
        <v>851</v>
      </c>
      <c r="B382" s="4">
        <v>13</v>
      </c>
      <c r="C382" s="3" t="s">
        <v>73</v>
      </c>
      <c r="D382" s="3" t="s">
        <v>852</v>
      </c>
      <c r="E382" s="3" t="s">
        <v>436</v>
      </c>
      <c r="F382" s="5"/>
      <c r="H382" s="3" t="s">
        <v>2019</v>
      </c>
      <c r="I382" s="6">
        <v>10</v>
      </c>
      <c r="J382" t="b">
        <f t="shared" si="5"/>
        <v>1</v>
      </c>
      <c r="K382" s="7" t="s">
        <v>851</v>
      </c>
      <c r="L382" s="7" t="s">
        <v>852</v>
      </c>
      <c r="M382" s="7" t="s">
        <v>2283</v>
      </c>
      <c r="N382" s="7" t="s">
        <v>2019</v>
      </c>
      <c r="O382" s="6">
        <v>13</v>
      </c>
      <c r="P382" s="7" t="s">
        <v>1966</v>
      </c>
      <c r="Q382" s="7" t="s">
        <v>2053</v>
      </c>
      <c r="R382" s="8"/>
      <c r="S382" s="7" t="s">
        <v>1943</v>
      </c>
      <c r="T382" s="7" t="s">
        <v>436</v>
      </c>
      <c r="U382" s="7" t="s">
        <v>851</v>
      </c>
      <c r="V382" s="8"/>
      <c r="W382" s="8"/>
      <c r="X382" s="6" t="b">
        <v>0</v>
      </c>
      <c r="Y382" s="7" t="s">
        <v>73</v>
      </c>
      <c r="Z382" s="7" t="s">
        <v>1944</v>
      </c>
      <c r="AA382" s="6" t="b">
        <v>0</v>
      </c>
      <c r="AB382" s="6">
        <v>27676</v>
      </c>
      <c r="AC382" s="6">
        <v>1724</v>
      </c>
      <c r="AD382" s="6">
        <v>0</v>
      </c>
      <c r="AE382" s="6">
        <v>29409</v>
      </c>
      <c r="AF382" s="7" t="s">
        <v>436</v>
      </c>
      <c r="AG382" s="7" t="s">
        <v>73</v>
      </c>
      <c r="AH382" s="6">
        <v>10</v>
      </c>
    </row>
    <row r="383" spans="1:34" ht="15">
      <c r="A383" s="3" t="s">
        <v>853</v>
      </c>
      <c r="B383" s="4">
        <v>13</v>
      </c>
      <c r="C383" s="3" t="s">
        <v>73</v>
      </c>
      <c r="D383" s="3" t="s">
        <v>854</v>
      </c>
      <c r="E383" s="3" t="s">
        <v>436</v>
      </c>
      <c r="F383" s="5"/>
      <c r="H383" s="3" t="s">
        <v>2019</v>
      </c>
      <c r="I383" s="6">
        <v>10</v>
      </c>
      <c r="J383" t="b">
        <f t="shared" si="5"/>
        <v>1</v>
      </c>
      <c r="K383" s="7" t="s">
        <v>853</v>
      </c>
      <c r="L383" s="7" t="s">
        <v>854</v>
      </c>
      <c r="M383" s="7" t="s">
        <v>2284</v>
      </c>
      <c r="N383" s="7" t="s">
        <v>2019</v>
      </c>
      <c r="O383" s="6">
        <v>13</v>
      </c>
      <c r="P383" s="7" t="s">
        <v>1966</v>
      </c>
      <c r="Q383" s="7" t="s">
        <v>2036</v>
      </c>
      <c r="R383" s="8"/>
      <c r="S383" s="7" t="s">
        <v>1943</v>
      </c>
      <c r="T383" s="7" t="s">
        <v>436</v>
      </c>
      <c r="U383" s="7" t="s">
        <v>853</v>
      </c>
      <c r="V383" s="8"/>
      <c r="W383" s="8"/>
      <c r="X383" s="6" t="b">
        <v>0</v>
      </c>
      <c r="Y383" s="7" t="s">
        <v>73</v>
      </c>
      <c r="Z383" s="7" t="s">
        <v>1944</v>
      </c>
      <c r="AA383" s="6" t="b">
        <v>0</v>
      </c>
      <c r="AB383" s="8"/>
      <c r="AC383" s="8"/>
      <c r="AD383" s="8"/>
      <c r="AE383" s="8"/>
      <c r="AF383" s="7" t="s">
        <v>436</v>
      </c>
      <c r="AG383" s="7" t="s">
        <v>73</v>
      </c>
      <c r="AH383" s="6">
        <v>10</v>
      </c>
    </row>
    <row r="384" spans="1:34" ht="15">
      <c r="A384" s="3" t="s">
        <v>855</v>
      </c>
      <c r="B384" s="4">
        <v>13</v>
      </c>
      <c r="C384" s="3" t="s">
        <v>73</v>
      </c>
      <c r="D384" s="3" t="s">
        <v>856</v>
      </c>
      <c r="E384" s="3" t="s">
        <v>436</v>
      </c>
      <c r="F384" s="5"/>
      <c r="H384" s="3" t="s">
        <v>2019</v>
      </c>
      <c r="I384" s="6">
        <v>10</v>
      </c>
      <c r="J384" t="b">
        <f t="shared" si="5"/>
        <v>1</v>
      </c>
      <c r="K384" s="7" t="s">
        <v>855</v>
      </c>
      <c r="L384" s="7" t="s">
        <v>856</v>
      </c>
      <c r="M384" s="7" t="s">
        <v>2285</v>
      </c>
      <c r="N384" s="7" t="s">
        <v>2019</v>
      </c>
      <c r="O384" s="6">
        <v>13</v>
      </c>
      <c r="P384" s="7" t="s">
        <v>1966</v>
      </c>
      <c r="Q384" s="7" t="s">
        <v>2055</v>
      </c>
      <c r="R384" s="8"/>
      <c r="S384" s="7" t="s">
        <v>1943</v>
      </c>
      <c r="T384" s="7" t="s">
        <v>436</v>
      </c>
      <c r="U384" s="7" t="s">
        <v>855</v>
      </c>
      <c r="V384" s="8"/>
      <c r="W384" s="8"/>
      <c r="X384" s="6" t="b">
        <v>0</v>
      </c>
      <c r="Y384" s="7" t="s">
        <v>73</v>
      </c>
      <c r="Z384" s="7" t="s">
        <v>1944</v>
      </c>
      <c r="AA384" s="6" t="b">
        <v>0</v>
      </c>
      <c r="AB384" s="6">
        <v>4345</v>
      </c>
      <c r="AC384" s="6">
        <v>511</v>
      </c>
      <c r="AD384" s="6">
        <v>797</v>
      </c>
      <c r="AE384" s="6">
        <v>5653</v>
      </c>
      <c r="AF384" s="7" t="s">
        <v>436</v>
      </c>
      <c r="AG384" s="7" t="s">
        <v>73</v>
      </c>
      <c r="AH384" s="6">
        <v>10</v>
      </c>
    </row>
    <row r="385" spans="1:34" ht="15">
      <c r="A385" s="3" t="s">
        <v>857</v>
      </c>
      <c r="B385" s="4">
        <v>13</v>
      </c>
      <c r="C385" s="3" t="s">
        <v>73</v>
      </c>
      <c r="D385" s="3" t="s">
        <v>858</v>
      </c>
      <c r="E385" s="3" t="s">
        <v>235</v>
      </c>
      <c r="F385" s="5"/>
      <c r="H385" s="3" t="s">
        <v>2019</v>
      </c>
      <c r="I385" s="6">
        <v>10</v>
      </c>
      <c r="J385" t="b">
        <f t="shared" si="5"/>
        <v>1</v>
      </c>
      <c r="K385" s="7" t="s">
        <v>857</v>
      </c>
      <c r="L385" s="7" t="s">
        <v>858</v>
      </c>
      <c r="M385" s="7" t="s">
        <v>2286</v>
      </c>
      <c r="N385" s="7" t="s">
        <v>2019</v>
      </c>
      <c r="O385" s="6">
        <v>13</v>
      </c>
      <c r="P385" s="7" t="s">
        <v>1966</v>
      </c>
      <c r="Q385" s="7" t="s">
        <v>2039</v>
      </c>
      <c r="R385" s="8"/>
      <c r="S385" s="7" t="s">
        <v>1943</v>
      </c>
      <c r="T385" s="7" t="s">
        <v>235</v>
      </c>
      <c r="U385" s="7" t="s">
        <v>857</v>
      </c>
      <c r="V385" s="8"/>
      <c r="W385" s="8"/>
      <c r="X385" s="6" t="b">
        <v>0</v>
      </c>
      <c r="Y385" s="7" t="s">
        <v>73</v>
      </c>
      <c r="Z385" s="7" t="s">
        <v>1944</v>
      </c>
      <c r="AA385" s="6" t="b">
        <v>0</v>
      </c>
      <c r="AB385" s="6">
        <v>3292</v>
      </c>
      <c r="AC385" s="6">
        <v>261</v>
      </c>
      <c r="AD385" s="6">
        <v>503</v>
      </c>
      <c r="AE385" s="6">
        <v>4056</v>
      </c>
      <c r="AF385" s="7" t="s">
        <v>235</v>
      </c>
      <c r="AG385" s="7" t="s">
        <v>73</v>
      </c>
      <c r="AH385" s="6">
        <v>10</v>
      </c>
    </row>
    <row r="386" spans="1:34" ht="15">
      <c r="A386" s="3" t="s">
        <v>859</v>
      </c>
      <c r="B386" s="4">
        <v>14</v>
      </c>
      <c r="C386" s="3" t="s">
        <v>76</v>
      </c>
      <c r="D386" s="3" t="s">
        <v>860</v>
      </c>
      <c r="E386" s="3" t="s">
        <v>436</v>
      </c>
      <c r="F386" s="5"/>
      <c r="H386" s="3" t="s">
        <v>2019</v>
      </c>
      <c r="I386" s="6">
        <v>9</v>
      </c>
      <c r="J386" t="b">
        <f t="shared" si="5"/>
        <v>1</v>
      </c>
      <c r="K386" s="7" t="s">
        <v>859</v>
      </c>
      <c r="L386" s="7" t="s">
        <v>860</v>
      </c>
      <c r="M386" s="7" t="s">
        <v>2287</v>
      </c>
      <c r="N386" s="7" t="s">
        <v>2019</v>
      </c>
      <c r="O386" s="6">
        <v>14</v>
      </c>
      <c r="P386" s="7" t="s">
        <v>1967</v>
      </c>
      <c r="Q386" s="7" t="s">
        <v>2066</v>
      </c>
      <c r="R386" s="8"/>
      <c r="S386" s="7" t="s">
        <v>1943</v>
      </c>
      <c r="T386" s="7" t="s">
        <v>436</v>
      </c>
      <c r="U386" s="7" t="s">
        <v>859</v>
      </c>
      <c r="V386" s="8"/>
      <c r="W386" s="8"/>
      <c r="X386" s="6" t="b">
        <v>0</v>
      </c>
      <c r="Y386" s="7" t="s">
        <v>76</v>
      </c>
      <c r="Z386" s="7" t="s">
        <v>1944</v>
      </c>
      <c r="AA386" s="6" t="b">
        <v>0</v>
      </c>
      <c r="AB386" s="6">
        <v>12373</v>
      </c>
      <c r="AC386" s="6">
        <v>1680</v>
      </c>
      <c r="AD386" s="6">
        <v>2131</v>
      </c>
      <c r="AE386" s="6">
        <v>16184</v>
      </c>
      <c r="AF386" s="7" t="s">
        <v>436</v>
      </c>
      <c r="AG386" s="7" t="s">
        <v>76</v>
      </c>
      <c r="AH386" s="6">
        <v>9</v>
      </c>
    </row>
    <row r="387" spans="1:34" ht="15">
      <c r="A387" s="3" t="s">
        <v>861</v>
      </c>
      <c r="B387" s="4">
        <v>14</v>
      </c>
      <c r="C387" s="3" t="s">
        <v>76</v>
      </c>
      <c r="D387" s="3" t="s">
        <v>862</v>
      </c>
      <c r="E387" s="3" t="s">
        <v>436</v>
      </c>
      <c r="F387" s="5"/>
      <c r="H387" s="3" t="s">
        <v>2019</v>
      </c>
      <c r="I387" s="6">
        <v>9</v>
      </c>
      <c r="J387" t="b">
        <f t="shared" ref="J387:J450" si="6">A387=K387</f>
        <v>1</v>
      </c>
      <c r="K387" s="7" t="s">
        <v>861</v>
      </c>
      <c r="L387" s="7" t="s">
        <v>862</v>
      </c>
      <c r="M387" s="7" t="s">
        <v>2288</v>
      </c>
      <c r="N387" s="7" t="s">
        <v>2019</v>
      </c>
      <c r="O387" s="6">
        <v>14</v>
      </c>
      <c r="P387" s="7" t="s">
        <v>1967</v>
      </c>
      <c r="Q387" s="7" t="s">
        <v>2045</v>
      </c>
      <c r="R387" s="8"/>
      <c r="S387" s="7" t="s">
        <v>1943</v>
      </c>
      <c r="T387" s="7" t="s">
        <v>436</v>
      </c>
      <c r="U387" s="7" t="s">
        <v>861</v>
      </c>
      <c r="V387" s="8"/>
      <c r="W387" s="8"/>
      <c r="X387" s="6" t="b">
        <v>0</v>
      </c>
      <c r="Y387" s="7" t="s">
        <v>76</v>
      </c>
      <c r="Z387" s="7" t="s">
        <v>1944</v>
      </c>
      <c r="AA387" s="6" t="b">
        <v>0</v>
      </c>
      <c r="AB387" s="6">
        <v>6532</v>
      </c>
      <c r="AC387" s="6">
        <v>1377</v>
      </c>
      <c r="AD387" s="6">
        <v>1440</v>
      </c>
      <c r="AE387" s="6">
        <v>9349</v>
      </c>
      <c r="AF387" s="7" t="s">
        <v>436</v>
      </c>
      <c r="AG387" s="7" t="s">
        <v>76</v>
      </c>
      <c r="AH387" s="6">
        <v>9</v>
      </c>
    </row>
    <row r="388" spans="1:34" ht="15">
      <c r="A388" s="3" t="s">
        <v>863</v>
      </c>
      <c r="B388" s="4">
        <v>14</v>
      </c>
      <c r="C388" s="3" t="s">
        <v>76</v>
      </c>
      <c r="D388" s="3" t="s">
        <v>864</v>
      </c>
      <c r="E388" s="3" t="s">
        <v>433</v>
      </c>
      <c r="F388" s="5"/>
      <c r="H388" s="3" t="s">
        <v>2019</v>
      </c>
      <c r="I388" s="6">
        <v>9</v>
      </c>
      <c r="J388" t="b">
        <f t="shared" si="6"/>
        <v>1</v>
      </c>
      <c r="K388" s="7" t="s">
        <v>863</v>
      </c>
      <c r="L388" s="7" t="s">
        <v>864</v>
      </c>
      <c r="M388" s="7" t="s">
        <v>2289</v>
      </c>
      <c r="N388" s="7" t="s">
        <v>2019</v>
      </c>
      <c r="O388" s="6">
        <v>14</v>
      </c>
      <c r="P388" s="7" t="s">
        <v>1967</v>
      </c>
      <c r="Q388" s="7" t="s">
        <v>2051</v>
      </c>
      <c r="R388" s="8"/>
      <c r="S388" s="7" t="s">
        <v>1943</v>
      </c>
      <c r="T388" s="7" t="s">
        <v>433</v>
      </c>
      <c r="U388" s="7" t="s">
        <v>863</v>
      </c>
      <c r="V388" s="8"/>
      <c r="W388" s="8"/>
      <c r="X388" s="6" t="b">
        <v>0</v>
      </c>
      <c r="Y388" s="7" t="s">
        <v>76</v>
      </c>
      <c r="Z388" s="7" t="s">
        <v>1944</v>
      </c>
      <c r="AA388" s="6" t="b">
        <v>0</v>
      </c>
      <c r="AB388" s="6">
        <v>7609</v>
      </c>
      <c r="AC388" s="6">
        <v>993</v>
      </c>
      <c r="AD388" s="6">
        <v>1727</v>
      </c>
      <c r="AE388" s="6">
        <v>11380</v>
      </c>
      <c r="AF388" s="7" t="s">
        <v>433</v>
      </c>
      <c r="AG388" s="7" t="s">
        <v>76</v>
      </c>
      <c r="AH388" s="6">
        <v>9</v>
      </c>
    </row>
    <row r="389" spans="1:34" ht="15">
      <c r="A389" s="3" t="s">
        <v>865</v>
      </c>
      <c r="B389" s="4">
        <v>14</v>
      </c>
      <c r="C389" s="3" t="s">
        <v>76</v>
      </c>
      <c r="D389" s="3" t="s">
        <v>866</v>
      </c>
      <c r="E389" s="3" t="s">
        <v>433</v>
      </c>
      <c r="F389" s="5"/>
      <c r="H389" s="3" t="s">
        <v>2019</v>
      </c>
      <c r="I389" s="6">
        <v>9</v>
      </c>
      <c r="J389" t="b">
        <f t="shared" si="6"/>
        <v>1</v>
      </c>
      <c r="K389" s="7" t="s">
        <v>865</v>
      </c>
      <c r="L389" s="7" t="s">
        <v>866</v>
      </c>
      <c r="M389" s="7" t="s">
        <v>2290</v>
      </c>
      <c r="N389" s="7" t="s">
        <v>2019</v>
      </c>
      <c r="O389" s="6">
        <v>14</v>
      </c>
      <c r="P389" s="7" t="s">
        <v>1967</v>
      </c>
      <c r="Q389" s="7" t="s">
        <v>2053</v>
      </c>
      <c r="R389" s="8"/>
      <c r="S389" s="7" t="s">
        <v>1943</v>
      </c>
      <c r="T389" s="7" t="s">
        <v>433</v>
      </c>
      <c r="U389" s="7" t="s">
        <v>865</v>
      </c>
      <c r="V389" s="8"/>
      <c r="W389" s="8"/>
      <c r="X389" s="6" t="b">
        <v>0</v>
      </c>
      <c r="Y389" s="7" t="s">
        <v>76</v>
      </c>
      <c r="Z389" s="7" t="s">
        <v>1944</v>
      </c>
      <c r="AA389" s="6" t="b">
        <v>0</v>
      </c>
      <c r="AB389" s="6">
        <v>13362</v>
      </c>
      <c r="AC389" s="6">
        <v>1129</v>
      </c>
      <c r="AD389" s="6">
        <v>1976</v>
      </c>
      <c r="AE389" s="6">
        <v>17102</v>
      </c>
      <c r="AF389" s="7" t="s">
        <v>433</v>
      </c>
      <c r="AG389" s="7" t="s">
        <v>76</v>
      </c>
      <c r="AH389" s="6">
        <v>9</v>
      </c>
    </row>
    <row r="390" spans="1:34" ht="15">
      <c r="A390" s="3" t="s">
        <v>867</v>
      </c>
      <c r="B390" s="4">
        <v>14</v>
      </c>
      <c r="C390" s="3" t="s">
        <v>76</v>
      </c>
      <c r="D390" s="3" t="s">
        <v>868</v>
      </c>
      <c r="E390" s="3" t="s">
        <v>436</v>
      </c>
      <c r="F390" s="5"/>
      <c r="H390" s="3" t="s">
        <v>2019</v>
      </c>
      <c r="I390" s="6">
        <v>9</v>
      </c>
      <c r="J390" t="b">
        <f t="shared" si="6"/>
        <v>1</v>
      </c>
      <c r="K390" s="7" t="s">
        <v>867</v>
      </c>
      <c r="L390" s="7" t="s">
        <v>868</v>
      </c>
      <c r="M390" s="7" t="s">
        <v>2291</v>
      </c>
      <c r="N390" s="7" t="s">
        <v>2019</v>
      </c>
      <c r="O390" s="6">
        <v>14</v>
      </c>
      <c r="P390" s="7" t="s">
        <v>1967</v>
      </c>
      <c r="Q390" s="7" t="s">
        <v>2036</v>
      </c>
      <c r="R390" s="8"/>
      <c r="S390" s="7" t="s">
        <v>1943</v>
      </c>
      <c r="T390" s="7" t="s">
        <v>436</v>
      </c>
      <c r="U390" s="7" t="s">
        <v>867</v>
      </c>
      <c r="V390" s="8"/>
      <c r="W390" s="8"/>
      <c r="X390" s="6" t="b">
        <v>0</v>
      </c>
      <c r="Y390" s="7" t="s">
        <v>76</v>
      </c>
      <c r="Z390" s="7" t="s">
        <v>1944</v>
      </c>
      <c r="AA390" s="6" t="b">
        <v>0</v>
      </c>
      <c r="AB390" s="6">
        <v>8435</v>
      </c>
      <c r="AC390" s="6">
        <v>1295</v>
      </c>
      <c r="AD390" s="6">
        <v>1800</v>
      </c>
      <c r="AE390" s="6">
        <v>11921</v>
      </c>
      <c r="AF390" s="7" t="s">
        <v>436</v>
      </c>
      <c r="AG390" s="7" t="s">
        <v>76</v>
      </c>
      <c r="AH390" s="6">
        <v>9</v>
      </c>
    </row>
    <row r="391" spans="1:34" ht="15">
      <c r="A391" s="3" t="s">
        <v>869</v>
      </c>
      <c r="B391" s="4">
        <v>14</v>
      </c>
      <c r="C391" s="3" t="s">
        <v>76</v>
      </c>
      <c r="D391" s="3" t="s">
        <v>870</v>
      </c>
      <c r="E391" s="3" t="s">
        <v>433</v>
      </c>
      <c r="F391" s="5"/>
      <c r="H391" s="3" t="s">
        <v>2019</v>
      </c>
      <c r="I391" s="6">
        <v>9</v>
      </c>
      <c r="J391" t="b">
        <f t="shared" si="6"/>
        <v>1</v>
      </c>
      <c r="K391" s="7" t="s">
        <v>869</v>
      </c>
      <c r="L391" s="7" t="s">
        <v>870</v>
      </c>
      <c r="M391" s="7" t="s">
        <v>2292</v>
      </c>
      <c r="N391" s="7" t="s">
        <v>2019</v>
      </c>
      <c r="O391" s="6">
        <v>14</v>
      </c>
      <c r="P391" s="7" t="s">
        <v>1967</v>
      </c>
      <c r="Q391" s="7" t="s">
        <v>2055</v>
      </c>
      <c r="R391" s="8"/>
      <c r="S391" s="7" t="s">
        <v>1943</v>
      </c>
      <c r="T391" s="7" t="s">
        <v>433</v>
      </c>
      <c r="U391" s="7" t="s">
        <v>869</v>
      </c>
      <c r="V391" s="8"/>
      <c r="W391" s="8"/>
      <c r="X391" s="6" t="b">
        <v>0</v>
      </c>
      <c r="Y391" s="7" t="s">
        <v>76</v>
      </c>
      <c r="Z391" s="7" t="s">
        <v>1944</v>
      </c>
      <c r="AA391" s="6" t="b">
        <v>0</v>
      </c>
      <c r="AB391" s="6">
        <v>11297</v>
      </c>
      <c r="AC391" s="6">
        <v>875</v>
      </c>
      <c r="AD391" s="6">
        <v>2478</v>
      </c>
      <c r="AE391" s="6">
        <v>15688</v>
      </c>
      <c r="AF391" s="7" t="s">
        <v>433</v>
      </c>
      <c r="AG391" s="7" t="s">
        <v>76</v>
      </c>
      <c r="AH391" s="6">
        <v>9</v>
      </c>
    </row>
    <row r="392" spans="1:34" ht="15">
      <c r="A392" s="3" t="s">
        <v>871</v>
      </c>
      <c r="B392" s="4">
        <v>14</v>
      </c>
      <c r="C392" s="3" t="s">
        <v>76</v>
      </c>
      <c r="D392" s="3" t="s">
        <v>872</v>
      </c>
      <c r="E392" s="3" t="s">
        <v>436</v>
      </c>
      <c r="F392" s="5"/>
      <c r="H392" s="3" t="s">
        <v>2019</v>
      </c>
      <c r="I392" s="6">
        <v>9</v>
      </c>
      <c r="J392" t="b">
        <f t="shared" si="6"/>
        <v>1</v>
      </c>
      <c r="K392" s="7" t="s">
        <v>871</v>
      </c>
      <c r="L392" s="7" t="s">
        <v>872</v>
      </c>
      <c r="M392" s="7" t="s">
        <v>2293</v>
      </c>
      <c r="N392" s="7" t="s">
        <v>2019</v>
      </c>
      <c r="O392" s="6">
        <v>14</v>
      </c>
      <c r="P392" s="7" t="s">
        <v>1967</v>
      </c>
      <c r="Q392" s="7" t="s">
        <v>2093</v>
      </c>
      <c r="R392" s="8"/>
      <c r="S392" s="7" t="s">
        <v>1943</v>
      </c>
      <c r="T392" s="7" t="s">
        <v>436</v>
      </c>
      <c r="U392" s="7" t="s">
        <v>871</v>
      </c>
      <c r="V392" s="8"/>
      <c r="W392" s="8"/>
      <c r="X392" s="6" t="b">
        <v>0</v>
      </c>
      <c r="Y392" s="7" t="s">
        <v>76</v>
      </c>
      <c r="Z392" s="7" t="s">
        <v>1944</v>
      </c>
      <c r="AA392" s="6" t="b">
        <v>0</v>
      </c>
      <c r="AB392" s="8"/>
      <c r="AC392" s="8"/>
      <c r="AD392" s="8"/>
      <c r="AE392" s="8"/>
      <c r="AF392" s="7" t="s">
        <v>436</v>
      </c>
      <c r="AG392" s="7" t="s">
        <v>76</v>
      </c>
      <c r="AH392" s="6">
        <v>9</v>
      </c>
    </row>
    <row r="393" spans="1:34" ht="15">
      <c r="A393" s="3" t="s">
        <v>873</v>
      </c>
      <c r="B393" s="4">
        <v>14</v>
      </c>
      <c r="C393" s="3" t="s">
        <v>76</v>
      </c>
      <c r="D393" s="3" t="s">
        <v>874</v>
      </c>
      <c r="E393" s="3" t="s">
        <v>436</v>
      </c>
      <c r="F393" s="5"/>
      <c r="H393" s="3" t="s">
        <v>2019</v>
      </c>
      <c r="I393" s="6">
        <v>9</v>
      </c>
      <c r="J393" t="b">
        <f t="shared" si="6"/>
        <v>1</v>
      </c>
      <c r="K393" s="7" t="s">
        <v>873</v>
      </c>
      <c r="L393" s="7" t="s">
        <v>874</v>
      </c>
      <c r="M393" s="7" t="s">
        <v>2294</v>
      </c>
      <c r="N393" s="7" t="s">
        <v>2019</v>
      </c>
      <c r="O393" s="6">
        <v>14</v>
      </c>
      <c r="P393" s="7" t="s">
        <v>1967</v>
      </c>
      <c r="Q393" s="7" t="s">
        <v>2039</v>
      </c>
      <c r="R393" s="8"/>
      <c r="S393" s="7" t="s">
        <v>1943</v>
      </c>
      <c r="T393" s="7" t="s">
        <v>436</v>
      </c>
      <c r="U393" s="7" t="s">
        <v>873</v>
      </c>
      <c r="V393" s="8"/>
      <c r="W393" s="8"/>
      <c r="X393" s="6" t="b">
        <v>0</v>
      </c>
      <c r="Y393" s="7" t="s">
        <v>76</v>
      </c>
      <c r="Z393" s="7" t="s">
        <v>1944</v>
      </c>
      <c r="AA393" s="6" t="b">
        <v>0</v>
      </c>
      <c r="AB393" s="6">
        <v>0</v>
      </c>
      <c r="AC393" s="6">
        <v>0</v>
      </c>
      <c r="AD393" s="6">
        <v>0</v>
      </c>
      <c r="AE393" s="6">
        <v>0</v>
      </c>
      <c r="AF393" s="7" t="s">
        <v>436</v>
      </c>
      <c r="AG393" s="7" t="s">
        <v>76</v>
      </c>
      <c r="AH393" s="6">
        <v>9</v>
      </c>
    </row>
    <row r="394" spans="1:34" ht="15">
      <c r="A394" s="3" t="s">
        <v>875</v>
      </c>
      <c r="B394" s="4">
        <v>14</v>
      </c>
      <c r="C394" s="3" t="s">
        <v>76</v>
      </c>
      <c r="D394" s="3" t="s">
        <v>876</v>
      </c>
      <c r="E394" s="3" t="s">
        <v>428</v>
      </c>
      <c r="F394" s="5"/>
      <c r="H394" s="3" t="s">
        <v>2019</v>
      </c>
      <c r="I394" s="6">
        <v>9</v>
      </c>
      <c r="J394" t="b">
        <f t="shared" si="6"/>
        <v>1</v>
      </c>
      <c r="K394" s="7" t="s">
        <v>875</v>
      </c>
      <c r="L394" s="7" t="s">
        <v>876</v>
      </c>
      <c r="M394" s="7" t="s">
        <v>2295</v>
      </c>
      <c r="N394" s="7" t="s">
        <v>2019</v>
      </c>
      <c r="O394" s="6">
        <v>14</v>
      </c>
      <c r="P394" s="7" t="s">
        <v>1967</v>
      </c>
      <c r="Q394" s="7" t="s">
        <v>2069</v>
      </c>
      <c r="R394" s="8"/>
      <c r="S394" s="7" t="s">
        <v>1943</v>
      </c>
      <c r="T394" s="7" t="s">
        <v>428</v>
      </c>
      <c r="U394" s="7" t="s">
        <v>875</v>
      </c>
      <c r="V394" s="8"/>
      <c r="W394" s="8"/>
      <c r="X394" s="6" t="b">
        <v>0</v>
      </c>
      <c r="Y394" s="7" t="s">
        <v>76</v>
      </c>
      <c r="Z394" s="7" t="s">
        <v>1944</v>
      </c>
      <c r="AA394" s="6" t="b">
        <v>0</v>
      </c>
      <c r="AB394" s="6">
        <v>15525</v>
      </c>
      <c r="AC394" s="6">
        <v>2655</v>
      </c>
      <c r="AD394" s="6">
        <v>2504</v>
      </c>
      <c r="AE394" s="6">
        <v>21115</v>
      </c>
      <c r="AF394" s="7" t="s">
        <v>428</v>
      </c>
      <c r="AG394" s="7" t="s">
        <v>76</v>
      </c>
      <c r="AH394" s="6">
        <v>9</v>
      </c>
    </row>
    <row r="395" spans="1:34" ht="15">
      <c r="A395" s="3" t="s">
        <v>877</v>
      </c>
      <c r="B395" s="4">
        <v>14</v>
      </c>
      <c r="C395" s="3" t="s">
        <v>76</v>
      </c>
      <c r="D395" s="3" t="s">
        <v>878</v>
      </c>
      <c r="E395" s="3" t="s">
        <v>436</v>
      </c>
      <c r="F395" s="5"/>
      <c r="H395" s="3" t="s">
        <v>2019</v>
      </c>
      <c r="I395" s="6">
        <v>9</v>
      </c>
      <c r="J395" t="b">
        <f t="shared" si="6"/>
        <v>1</v>
      </c>
      <c r="K395" s="7" t="s">
        <v>877</v>
      </c>
      <c r="L395" s="7" t="s">
        <v>878</v>
      </c>
      <c r="M395" s="7" t="s">
        <v>2296</v>
      </c>
      <c r="N395" s="7" t="s">
        <v>2019</v>
      </c>
      <c r="O395" s="6">
        <v>14</v>
      </c>
      <c r="P395" s="7" t="s">
        <v>1967</v>
      </c>
      <c r="Q395" s="7" t="s">
        <v>1941</v>
      </c>
      <c r="R395" s="8"/>
      <c r="S395" s="7" t="s">
        <v>1943</v>
      </c>
      <c r="T395" s="7" t="s">
        <v>436</v>
      </c>
      <c r="U395" s="7" t="s">
        <v>877</v>
      </c>
      <c r="V395" s="8"/>
      <c r="W395" s="8"/>
      <c r="X395" s="6" t="b">
        <v>0</v>
      </c>
      <c r="Y395" s="7" t="s">
        <v>76</v>
      </c>
      <c r="Z395" s="7" t="s">
        <v>1944</v>
      </c>
      <c r="AA395" s="6" t="b">
        <v>0</v>
      </c>
      <c r="AB395" s="8"/>
      <c r="AC395" s="8"/>
      <c r="AD395" s="8"/>
      <c r="AE395" s="8"/>
      <c r="AF395" s="7" t="s">
        <v>436</v>
      </c>
      <c r="AG395" s="7" t="s">
        <v>76</v>
      </c>
      <c r="AH395" s="6">
        <v>9</v>
      </c>
    </row>
    <row r="396" spans="1:34" ht="15">
      <c r="A396" s="3" t="s">
        <v>879</v>
      </c>
      <c r="B396" s="4">
        <v>14</v>
      </c>
      <c r="C396" s="3" t="s">
        <v>76</v>
      </c>
      <c r="D396" s="3" t="s">
        <v>880</v>
      </c>
      <c r="E396" s="3" t="s">
        <v>433</v>
      </c>
      <c r="F396" s="5"/>
      <c r="H396" s="3" t="s">
        <v>2019</v>
      </c>
      <c r="I396" s="6">
        <v>9</v>
      </c>
      <c r="J396" t="b">
        <f t="shared" si="6"/>
        <v>1</v>
      </c>
      <c r="K396" s="7" t="s">
        <v>879</v>
      </c>
      <c r="L396" s="7" t="s">
        <v>880</v>
      </c>
      <c r="M396" s="7" t="s">
        <v>2297</v>
      </c>
      <c r="N396" s="7" t="s">
        <v>2019</v>
      </c>
      <c r="O396" s="6">
        <v>14</v>
      </c>
      <c r="P396" s="7" t="s">
        <v>1967</v>
      </c>
      <c r="Q396" s="7" t="s">
        <v>1945</v>
      </c>
      <c r="R396" s="8"/>
      <c r="S396" s="7" t="s">
        <v>1943</v>
      </c>
      <c r="T396" s="7" t="s">
        <v>433</v>
      </c>
      <c r="U396" s="7" t="s">
        <v>879</v>
      </c>
      <c r="V396" s="8"/>
      <c r="W396" s="8"/>
      <c r="X396" s="6" t="b">
        <v>0</v>
      </c>
      <c r="Y396" s="7" t="s">
        <v>76</v>
      </c>
      <c r="Z396" s="7" t="s">
        <v>1944</v>
      </c>
      <c r="AA396" s="6" t="b">
        <v>0</v>
      </c>
      <c r="AB396" s="6">
        <v>11173</v>
      </c>
      <c r="AC396" s="6">
        <v>1721</v>
      </c>
      <c r="AD396" s="6">
        <v>1708</v>
      </c>
      <c r="AE396" s="6">
        <v>15629</v>
      </c>
      <c r="AF396" s="7" t="s">
        <v>433</v>
      </c>
      <c r="AG396" s="7" t="s">
        <v>76</v>
      </c>
      <c r="AH396" s="6">
        <v>9</v>
      </c>
    </row>
    <row r="397" spans="1:34" ht="15">
      <c r="A397" s="3" t="s">
        <v>881</v>
      </c>
      <c r="B397" s="4">
        <v>14</v>
      </c>
      <c r="C397" s="3" t="s">
        <v>76</v>
      </c>
      <c r="D397" s="3" t="s">
        <v>882</v>
      </c>
      <c r="E397" s="3" t="s">
        <v>436</v>
      </c>
      <c r="F397" s="5"/>
      <c r="H397" s="3" t="s">
        <v>2019</v>
      </c>
      <c r="I397" s="6">
        <v>9</v>
      </c>
      <c r="J397" t="b">
        <f t="shared" si="6"/>
        <v>1</v>
      </c>
      <c r="K397" s="7" t="s">
        <v>881</v>
      </c>
      <c r="L397" s="7" t="s">
        <v>882</v>
      </c>
      <c r="M397" s="7" t="s">
        <v>2298</v>
      </c>
      <c r="N397" s="7" t="s">
        <v>2019</v>
      </c>
      <c r="O397" s="6">
        <v>14</v>
      </c>
      <c r="P397" s="7" t="s">
        <v>1967</v>
      </c>
      <c r="Q397" s="7" t="s">
        <v>1946</v>
      </c>
      <c r="R397" s="8"/>
      <c r="S397" s="7" t="s">
        <v>1943</v>
      </c>
      <c r="T397" s="7" t="s">
        <v>436</v>
      </c>
      <c r="U397" s="7" t="s">
        <v>881</v>
      </c>
      <c r="V397" s="8"/>
      <c r="W397" s="8"/>
      <c r="X397" s="6" t="b">
        <v>0</v>
      </c>
      <c r="Y397" s="7" t="s">
        <v>76</v>
      </c>
      <c r="Z397" s="7" t="s">
        <v>1944</v>
      </c>
      <c r="AA397" s="6" t="b">
        <v>0</v>
      </c>
      <c r="AB397" s="8"/>
      <c r="AC397" s="8"/>
      <c r="AD397" s="8"/>
      <c r="AE397" s="8"/>
      <c r="AF397" s="7" t="s">
        <v>436</v>
      </c>
      <c r="AG397" s="7" t="s">
        <v>76</v>
      </c>
      <c r="AH397" s="6">
        <v>9</v>
      </c>
    </row>
    <row r="398" spans="1:34" ht="15">
      <c r="A398" s="3" t="s">
        <v>883</v>
      </c>
      <c r="B398" s="4">
        <v>14</v>
      </c>
      <c r="C398" s="3" t="s">
        <v>76</v>
      </c>
      <c r="D398" s="3" t="s">
        <v>884</v>
      </c>
      <c r="E398" s="3" t="s">
        <v>436</v>
      </c>
      <c r="F398" s="5"/>
      <c r="H398" s="3" t="s">
        <v>2019</v>
      </c>
      <c r="I398" s="6">
        <v>9</v>
      </c>
      <c r="J398" t="b">
        <f t="shared" si="6"/>
        <v>1</v>
      </c>
      <c r="K398" s="7" t="s">
        <v>883</v>
      </c>
      <c r="L398" s="7" t="s">
        <v>884</v>
      </c>
      <c r="M398" s="7" t="s">
        <v>2299</v>
      </c>
      <c r="N398" s="7" t="s">
        <v>2019</v>
      </c>
      <c r="O398" s="6">
        <v>14</v>
      </c>
      <c r="P398" s="7" t="s">
        <v>1967</v>
      </c>
      <c r="Q398" s="7" t="s">
        <v>1947</v>
      </c>
      <c r="R398" s="8"/>
      <c r="S398" s="7" t="s">
        <v>1943</v>
      </c>
      <c r="T398" s="7" t="s">
        <v>436</v>
      </c>
      <c r="U398" s="7" t="s">
        <v>883</v>
      </c>
      <c r="V398" s="8"/>
      <c r="W398" s="8"/>
      <c r="X398" s="6" t="b">
        <v>0</v>
      </c>
      <c r="Y398" s="7" t="s">
        <v>76</v>
      </c>
      <c r="Z398" s="7" t="s">
        <v>1944</v>
      </c>
      <c r="AA398" s="6" t="b">
        <v>0</v>
      </c>
      <c r="AB398" s="8"/>
      <c r="AC398" s="8"/>
      <c r="AD398" s="8"/>
      <c r="AE398" s="8"/>
      <c r="AF398" s="7" t="s">
        <v>436</v>
      </c>
      <c r="AG398" s="7" t="s">
        <v>76</v>
      </c>
      <c r="AH398" s="6">
        <v>9</v>
      </c>
    </row>
    <row r="399" spans="1:34" ht="15">
      <c r="A399" s="3" t="s">
        <v>885</v>
      </c>
      <c r="B399" s="4">
        <v>14</v>
      </c>
      <c r="C399" s="3" t="s">
        <v>76</v>
      </c>
      <c r="D399" s="3" t="s">
        <v>886</v>
      </c>
      <c r="E399" s="3" t="s">
        <v>436</v>
      </c>
      <c r="F399" s="5"/>
      <c r="H399" s="3" t="s">
        <v>2019</v>
      </c>
      <c r="I399" s="6">
        <v>9</v>
      </c>
      <c r="J399" t="b">
        <f t="shared" si="6"/>
        <v>1</v>
      </c>
      <c r="K399" s="7" t="s">
        <v>885</v>
      </c>
      <c r="L399" s="7" t="s">
        <v>886</v>
      </c>
      <c r="M399" s="7" t="s">
        <v>2300</v>
      </c>
      <c r="N399" s="7" t="s">
        <v>2019</v>
      </c>
      <c r="O399" s="6">
        <v>14</v>
      </c>
      <c r="P399" s="7" t="s">
        <v>1967</v>
      </c>
      <c r="Q399" s="7" t="s">
        <v>1948</v>
      </c>
      <c r="R399" s="8"/>
      <c r="S399" s="7" t="s">
        <v>1943</v>
      </c>
      <c r="T399" s="7" t="s">
        <v>436</v>
      </c>
      <c r="U399" s="7" t="s">
        <v>885</v>
      </c>
      <c r="V399" s="8"/>
      <c r="W399" s="8"/>
      <c r="X399" s="6" t="b">
        <v>0</v>
      </c>
      <c r="Y399" s="7" t="s">
        <v>76</v>
      </c>
      <c r="Z399" s="7" t="s">
        <v>1944</v>
      </c>
      <c r="AA399" s="6" t="b">
        <v>0</v>
      </c>
      <c r="AB399" s="6">
        <v>1453</v>
      </c>
      <c r="AC399" s="6">
        <v>223</v>
      </c>
      <c r="AD399" s="6">
        <v>464</v>
      </c>
      <c r="AE399" s="6">
        <v>3763</v>
      </c>
      <c r="AF399" s="7" t="s">
        <v>436</v>
      </c>
      <c r="AG399" s="7" t="s">
        <v>76</v>
      </c>
      <c r="AH399" s="6">
        <v>9</v>
      </c>
    </row>
    <row r="400" spans="1:34" ht="15">
      <c r="A400" s="3" t="s">
        <v>887</v>
      </c>
      <c r="B400" s="4">
        <v>13</v>
      </c>
      <c r="C400" s="3" t="s">
        <v>79</v>
      </c>
      <c r="D400" s="3" t="s">
        <v>888</v>
      </c>
      <c r="E400" s="3" t="s">
        <v>436</v>
      </c>
      <c r="F400" s="5"/>
      <c r="H400" s="3" t="s">
        <v>2019</v>
      </c>
      <c r="I400" s="6">
        <v>10</v>
      </c>
      <c r="J400" t="b">
        <f t="shared" si="6"/>
        <v>1</v>
      </c>
      <c r="K400" s="7" t="s">
        <v>887</v>
      </c>
      <c r="L400" s="7" t="s">
        <v>888</v>
      </c>
      <c r="M400" s="7" t="s">
        <v>2301</v>
      </c>
      <c r="N400" s="7" t="s">
        <v>2019</v>
      </c>
      <c r="O400" s="6">
        <v>13</v>
      </c>
      <c r="P400" s="7" t="s">
        <v>1968</v>
      </c>
      <c r="Q400" s="7" t="s">
        <v>2066</v>
      </c>
      <c r="R400" s="8"/>
      <c r="S400" s="7" t="s">
        <v>1943</v>
      </c>
      <c r="T400" s="7" t="s">
        <v>436</v>
      </c>
      <c r="U400" s="7" t="s">
        <v>887</v>
      </c>
      <c r="V400" s="8"/>
      <c r="W400" s="8"/>
      <c r="X400" s="6" t="b">
        <v>0</v>
      </c>
      <c r="Y400" s="7" t="s">
        <v>79</v>
      </c>
      <c r="Z400" s="7" t="s">
        <v>1944</v>
      </c>
      <c r="AA400" s="6" t="b">
        <v>0</v>
      </c>
      <c r="AB400" s="8"/>
      <c r="AC400" s="8"/>
      <c r="AD400" s="8"/>
      <c r="AE400" s="8"/>
      <c r="AF400" s="7" t="s">
        <v>436</v>
      </c>
      <c r="AG400" s="7" t="s">
        <v>79</v>
      </c>
      <c r="AH400" s="6">
        <v>10</v>
      </c>
    </row>
    <row r="401" spans="1:34" ht="15">
      <c r="A401" s="3" t="s">
        <v>889</v>
      </c>
      <c r="B401" s="4">
        <v>13</v>
      </c>
      <c r="C401" s="3" t="s">
        <v>79</v>
      </c>
      <c r="D401" s="3" t="s">
        <v>890</v>
      </c>
      <c r="E401" s="3" t="s">
        <v>436</v>
      </c>
      <c r="F401" s="5"/>
      <c r="H401" s="3" t="s">
        <v>2019</v>
      </c>
      <c r="I401" s="6">
        <v>10</v>
      </c>
      <c r="J401" t="b">
        <f t="shared" si="6"/>
        <v>1</v>
      </c>
      <c r="K401" s="7" t="s">
        <v>889</v>
      </c>
      <c r="L401" s="7" t="s">
        <v>890</v>
      </c>
      <c r="M401" s="7" t="s">
        <v>1944</v>
      </c>
      <c r="N401" s="7" t="s">
        <v>2019</v>
      </c>
      <c r="O401" s="6">
        <v>13</v>
      </c>
      <c r="P401" s="7" t="s">
        <v>1968</v>
      </c>
      <c r="Q401" s="7" t="s">
        <v>1944</v>
      </c>
      <c r="R401" s="8"/>
      <c r="S401" s="7" t="s">
        <v>1943</v>
      </c>
      <c r="T401" s="7" t="s">
        <v>436</v>
      </c>
      <c r="U401" s="7" t="s">
        <v>889</v>
      </c>
      <c r="V401" s="8"/>
      <c r="W401" s="8"/>
      <c r="X401" s="6" t="b">
        <v>0</v>
      </c>
      <c r="Y401" s="7" t="s">
        <v>79</v>
      </c>
      <c r="Z401" s="7" t="s">
        <v>1944</v>
      </c>
      <c r="AA401" s="6" t="b">
        <v>0</v>
      </c>
      <c r="AB401" s="6">
        <v>39373</v>
      </c>
      <c r="AC401" s="6">
        <v>1865</v>
      </c>
      <c r="AD401" s="6">
        <v>5712</v>
      </c>
      <c r="AE401" s="6">
        <v>47103</v>
      </c>
      <c r="AF401" s="7" t="s">
        <v>436</v>
      </c>
      <c r="AG401" s="7" t="s">
        <v>79</v>
      </c>
      <c r="AH401" s="6">
        <v>10</v>
      </c>
    </row>
    <row r="402" spans="1:34" ht="15">
      <c r="A402" s="3" t="s">
        <v>891</v>
      </c>
      <c r="B402" s="4">
        <v>13</v>
      </c>
      <c r="C402" s="3" t="s">
        <v>79</v>
      </c>
      <c r="D402" s="3" t="s">
        <v>892</v>
      </c>
      <c r="E402" s="3" t="s">
        <v>436</v>
      </c>
      <c r="F402" s="5"/>
      <c r="H402" s="3" t="s">
        <v>2019</v>
      </c>
      <c r="I402" s="6">
        <v>10</v>
      </c>
      <c r="J402" t="b">
        <f t="shared" si="6"/>
        <v>1</v>
      </c>
      <c r="K402" s="7" t="s">
        <v>891</v>
      </c>
      <c r="L402" s="7" t="s">
        <v>892</v>
      </c>
      <c r="M402" s="7" t="s">
        <v>2302</v>
      </c>
      <c r="N402" s="7" t="s">
        <v>2019</v>
      </c>
      <c r="O402" s="6">
        <v>13</v>
      </c>
      <c r="P402" s="7" t="s">
        <v>1968</v>
      </c>
      <c r="Q402" s="7" t="s">
        <v>2051</v>
      </c>
      <c r="R402" s="8"/>
      <c r="S402" s="7" t="s">
        <v>1943</v>
      </c>
      <c r="T402" s="7" t="s">
        <v>436</v>
      </c>
      <c r="U402" s="7" t="s">
        <v>891</v>
      </c>
      <c r="V402" s="8"/>
      <c r="W402" s="8"/>
      <c r="X402" s="6" t="b">
        <v>0</v>
      </c>
      <c r="Y402" s="7" t="s">
        <v>79</v>
      </c>
      <c r="Z402" s="7" t="s">
        <v>1944</v>
      </c>
      <c r="AA402" s="6" t="b">
        <v>0</v>
      </c>
      <c r="AB402" s="8"/>
      <c r="AC402" s="8"/>
      <c r="AD402" s="8"/>
      <c r="AE402" s="8"/>
      <c r="AF402" s="7" t="s">
        <v>436</v>
      </c>
      <c r="AG402" s="7" t="s">
        <v>79</v>
      </c>
      <c r="AH402" s="6">
        <v>10</v>
      </c>
    </row>
    <row r="403" spans="1:34" ht="15">
      <c r="A403" s="3" t="s">
        <v>893</v>
      </c>
      <c r="B403" s="4">
        <v>13</v>
      </c>
      <c r="C403" s="3" t="s">
        <v>79</v>
      </c>
      <c r="D403" s="3" t="s">
        <v>894</v>
      </c>
      <c r="E403" s="3" t="s">
        <v>436</v>
      </c>
      <c r="F403" s="5"/>
      <c r="H403" s="3" t="s">
        <v>2019</v>
      </c>
      <c r="I403" s="6">
        <v>10</v>
      </c>
      <c r="J403" t="b">
        <f t="shared" si="6"/>
        <v>1</v>
      </c>
      <c r="K403" s="7" t="s">
        <v>893</v>
      </c>
      <c r="L403" s="7" t="s">
        <v>894</v>
      </c>
      <c r="M403" s="7" t="s">
        <v>2303</v>
      </c>
      <c r="N403" s="7" t="s">
        <v>2019</v>
      </c>
      <c r="O403" s="6">
        <v>13</v>
      </c>
      <c r="P403" s="7" t="s">
        <v>1968</v>
      </c>
      <c r="Q403" s="7" t="s">
        <v>2053</v>
      </c>
      <c r="R403" s="8"/>
      <c r="S403" s="7" t="s">
        <v>1943</v>
      </c>
      <c r="T403" s="7" t="s">
        <v>436</v>
      </c>
      <c r="U403" s="7" t="s">
        <v>893</v>
      </c>
      <c r="V403" s="8"/>
      <c r="W403" s="8"/>
      <c r="X403" s="6" t="b">
        <v>0</v>
      </c>
      <c r="Y403" s="7" t="s">
        <v>79</v>
      </c>
      <c r="Z403" s="7" t="s">
        <v>1944</v>
      </c>
      <c r="AA403" s="6" t="b">
        <v>0</v>
      </c>
      <c r="AB403" s="6">
        <v>32856</v>
      </c>
      <c r="AC403" s="6">
        <v>2423</v>
      </c>
      <c r="AD403" s="6">
        <v>5525</v>
      </c>
      <c r="AE403" s="6">
        <v>40898</v>
      </c>
      <c r="AF403" s="7" t="s">
        <v>436</v>
      </c>
      <c r="AG403" s="7" t="s">
        <v>79</v>
      </c>
      <c r="AH403" s="6">
        <v>10</v>
      </c>
    </row>
    <row r="404" spans="1:34" ht="15">
      <c r="A404" s="3" t="s">
        <v>895</v>
      </c>
      <c r="B404" s="4">
        <v>13</v>
      </c>
      <c r="C404" s="3" t="s">
        <v>79</v>
      </c>
      <c r="D404" s="3" t="s">
        <v>896</v>
      </c>
      <c r="E404" s="3" t="s">
        <v>436</v>
      </c>
      <c r="F404" s="5"/>
      <c r="H404" s="3" t="s">
        <v>2019</v>
      </c>
      <c r="I404" s="6">
        <v>10</v>
      </c>
      <c r="J404" t="b">
        <f t="shared" si="6"/>
        <v>1</v>
      </c>
      <c r="K404" s="7" t="s">
        <v>895</v>
      </c>
      <c r="L404" s="7" t="s">
        <v>896</v>
      </c>
      <c r="M404" s="7" t="s">
        <v>2304</v>
      </c>
      <c r="N404" s="7" t="s">
        <v>2019</v>
      </c>
      <c r="O404" s="6">
        <v>13</v>
      </c>
      <c r="P404" s="7" t="s">
        <v>1968</v>
      </c>
      <c r="Q404" s="7" t="s">
        <v>2036</v>
      </c>
      <c r="R404" s="8"/>
      <c r="S404" s="7" t="s">
        <v>1943</v>
      </c>
      <c r="T404" s="7" t="s">
        <v>436</v>
      </c>
      <c r="U404" s="7" t="s">
        <v>895</v>
      </c>
      <c r="V404" s="8"/>
      <c r="W404" s="8"/>
      <c r="X404" s="6" t="b">
        <v>0</v>
      </c>
      <c r="Y404" s="7" t="s">
        <v>79</v>
      </c>
      <c r="Z404" s="7" t="s">
        <v>1944</v>
      </c>
      <c r="AA404" s="6" t="b">
        <v>0</v>
      </c>
      <c r="AB404" s="6">
        <v>37353</v>
      </c>
      <c r="AC404" s="6">
        <v>2818</v>
      </c>
      <c r="AD404" s="6">
        <v>7255</v>
      </c>
      <c r="AE404" s="6">
        <v>47466</v>
      </c>
      <c r="AF404" s="7" t="s">
        <v>436</v>
      </c>
      <c r="AG404" s="7" t="s">
        <v>79</v>
      </c>
      <c r="AH404" s="6">
        <v>10</v>
      </c>
    </row>
    <row r="405" spans="1:34" ht="15">
      <c r="A405" s="3" t="s">
        <v>897</v>
      </c>
      <c r="B405" s="4">
        <v>13</v>
      </c>
      <c r="C405" s="3" t="s">
        <v>79</v>
      </c>
      <c r="D405" s="3" t="s">
        <v>898</v>
      </c>
      <c r="E405" s="3" t="s">
        <v>235</v>
      </c>
      <c r="F405" s="5"/>
      <c r="H405" s="3" t="s">
        <v>2019</v>
      </c>
      <c r="I405" s="6">
        <v>10</v>
      </c>
      <c r="J405" t="b">
        <f t="shared" si="6"/>
        <v>1</v>
      </c>
      <c r="K405" s="7" t="s">
        <v>897</v>
      </c>
      <c r="L405" s="7" t="s">
        <v>898</v>
      </c>
      <c r="M405" s="7" t="s">
        <v>2305</v>
      </c>
      <c r="N405" s="7" t="s">
        <v>2019</v>
      </c>
      <c r="O405" s="6">
        <v>13</v>
      </c>
      <c r="P405" s="7" t="s">
        <v>1968</v>
      </c>
      <c r="Q405" s="7" t="s">
        <v>2055</v>
      </c>
      <c r="R405" s="8"/>
      <c r="S405" s="7" t="s">
        <v>1943</v>
      </c>
      <c r="T405" s="7" t="s">
        <v>235</v>
      </c>
      <c r="U405" s="7" t="s">
        <v>897</v>
      </c>
      <c r="V405" s="8"/>
      <c r="W405" s="8"/>
      <c r="X405" s="6" t="b">
        <v>0</v>
      </c>
      <c r="Y405" s="7" t="s">
        <v>79</v>
      </c>
      <c r="Z405" s="7" t="s">
        <v>1944</v>
      </c>
      <c r="AA405" s="6" t="b">
        <v>0</v>
      </c>
      <c r="AB405" s="8"/>
      <c r="AC405" s="8"/>
      <c r="AD405" s="8"/>
      <c r="AE405" s="6">
        <v>39785</v>
      </c>
      <c r="AF405" s="7" t="s">
        <v>235</v>
      </c>
      <c r="AG405" s="7" t="s">
        <v>79</v>
      </c>
      <c r="AH405" s="6">
        <v>10</v>
      </c>
    </row>
    <row r="406" spans="1:34" ht="15">
      <c r="A406" s="3" t="s">
        <v>899</v>
      </c>
      <c r="B406" s="4">
        <v>10</v>
      </c>
      <c r="C406" s="3" t="s">
        <v>82</v>
      </c>
      <c r="D406" s="3" t="s">
        <v>900</v>
      </c>
      <c r="E406" s="3" t="s">
        <v>433</v>
      </c>
      <c r="F406" s="5"/>
      <c r="H406" s="3" t="s">
        <v>2019</v>
      </c>
      <c r="I406" s="6">
        <v>8</v>
      </c>
      <c r="J406" t="b">
        <f t="shared" si="6"/>
        <v>1</v>
      </c>
      <c r="K406" s="7" t="s">
        <v>899</v>
      </c>
      <c r="L406" s="7" t="s">
        <v>900</v>
      </c>
      <c r="M406" s="7" t="s">
        <v>2306</v>
      </c>
      <c r="N406" s="7" t="s">
        <v>2019</v>
      </c>
      <c r="O406" s="6">
        <v>10</v>
      </c>
      <c r="P406" s="7" t="s">
        <v>1969</v>
      </c>
      <c r="Q406" s="7" t="s">
        <v>2066</v>
      </c>
      <c r="R406" s="8"/>
      <c r="S406" s="7" t="s">
        <v>1943</v>
      </c>
      <c r="T406" s="7" t="s">
        <v>433</v>
      </c>
      <c r="U406" s="7" t="s">
        <v>899</v>
      </c>
      <c r="V406" s="8"/>
      <c r="W406" s="8"/>
      <c r="X406" s="6" t="b">
        <v>0</v>
      </c>
      <c r="Y406" s="7" t="s">
        <v>82</v>
      </c>
      <c r="Z406" s="7" t="s">
        <v>1944</v>
      </c>
      <c r="AA406" s="6" t="b">
        <v>0</v>
      </c>
      <c r="AB406" s="6">
        <v>10814</v>
      </c>
      <c r="AC406" s="6">
        <v>1077</v>
      </c>
      <c r="AD406" s="6">
        <v>351</v>
      </c>
      <c r="AE406" s="6">
        <v>12242</v>
      </c>
      <c r="AF406" s="7" t="s">
        <v>433</v>
      </c>
      <c r="AG406" s="7" t="s">
        <v>82</v>
      </c>
      <c r="AH406" s="6">
        <v>8</v>
      </c>
    </row>
    <row r="407" spans="1:34" ht="15">
      <c r="A407" s="3" t="s">
        <v>901</v>
      </c>
      <c r="B407" s="4">
        <v>10</v>
      </c>
      <c r="C407" s="3" t="s">
        <v>82</v>
      </c>
      <c r="D407" s="3" t="s">
        <v>902</v>
      </c>
      <c r="E407" s="3" t="s">
        <v>436</v>
      </c>
      <c r="F407" s="5"/>
      <c r="H407" s="3" t="s">
        <v>2019</v>
      </c>
      <c r="I407" s="6">
        <v>8</v>
      </c>
      <c r="J407" t="b">
        <f t="shared" si="6"/>
        <v>1</v>
      </c>
      <c r="K407" s="7" t="s">
        <v>901</v>
      </c>
      <c r="L407" s="7" t="s">
        <v>902</v>
      </c>
      <c r="M407" s="7" t="s">
        <v>2307</v>
      </c>
      <c r="N407" s="7" t="s">
        <v>2019</v>
      </c>
      <c r="O407" s="6">
        <v>10</v>
      </c>
      <c r="P407" s="7" t="s">
        <v>1969</v>
      </c>
      <c r="Q407" s="7" t="s">
        <v>2045</v>
      </c>
      <c r="R407" s="8"/>
      <c r="S407" s="7" t="s">
        <v>1943</v>
      </c>
      <c r="T407" s="7" t="s">
        <v>436</v>
      </c>
      <c r="U407" s="7" t="s">
        <v>901</v>
      </c>
      <c r="V407" s="8"/>
      <c r="W407" s="8"/>
      <c r="X407" s="6" t="b">
        <v>0</v>
      </c>
      <c r="Y407" s="7" t="s">
        <v>82</v>
      </c>
      <c r="Z407" s="7" t="s">
        <v>1944</v>
      </c>
      <c r="AA407" s="6" t="b">
        <v>0</v>
      </c>
      <c r="AB407" s="6">
        <v>6609</v>
      </c>
      <c r="AC407" s="6">
        <v>862</v>
      </c>
      <c r="AD407" s="6">
        <v>1346</v>
      </c>
      <c r="AE407" s="6">
        <v>8827</v>
      </c>
      <c r="AF407" s="7" t="s">
        <v>436</v>
      </c>
      <c r="AG407" s="7" t="s">
        <v>82</v>
      </c>
      <c r="AH407" s="6">
        <v>8</v>
      </c>
    </row>
    <row r="408" spans="1:34" ht="15">
      <c r="A408" s="3" t="s">
        <v>903</v>
      </c>
      <c r="B408" s="4">
        <v>10</v>
      </c>
      <c r="C408" s="3" t="s">
        <v>82</v>
      </c>
      <c r="D408" s="3" t="s">
        <v>904</v>
      </c>
      <c r="E408" s="3" t="s">
        <v>433</v>
      </c>
      <c r="F408" s="5"/>
      <c r="H408" s="3" t="s">
        <v>2019</v>
      </c>
      <c r="I408" s="6">
        <v>8</v>
      </c>
      <c r="J408" t="b">
        <f t="shared" si="6"/>
        <v>1</v>
      </c>
      <c r="K408" s="7" t="s">
        <v>903</v>
      </c>
      <c r="L408" s="7" t="s">
        <v>904</v>
      </c>
      <c r="M408" s="7" t="s">
        <v>2308</v>
      </c>
      <c r="N408" s="7" t="s">
        <v>2019</v>
      </c>
      <c r="O408" s="6">
        <v>10</v>
      </c>
      <c r="P408" s="7" t="s">
        <v>1969</v>
      </c>
      <c r="Q408" s="7" t="s">
        <v>2051</v>
      </c>
      <c r="R408" s="8"/>
      <c r="S408" s="7" t="s">
        <v>1943</v>
      </c>
      <c r="T408" s="7" t="s">
        <v>433</v>
      </c>
      <c r="U408" s="7" t="s">
        <v>903</v>
      </c>
      <c r="V408" s="8"/>
      <c r="W408" s="8"/>
      <c r="X408" s="6" t="b">
        <v>0</v>
      </c>
      <c r="Y408" s="7" t="s">
        <v>82</v>
      </c>
      <c r="Z408" s="7" t="s">
        <v>1944</v>
      </c>
      <c r="AA408" s="6" t="b">
        <v>0</v>
      </c>
      <c r="AB408" s="6">
        <v>8429</v>
      </c>
      <c r="AC408" s="6">
        <v>1375</v>
      </c>
      <c r="AD408" s="6">
        <v>1277</v>
      </c>
      <c r="AE408" s="6">
        <v>11081</v>
      </c>
      <c r="AF408" s="7" t="s">
        <v>433</v>
      </c>
      <c r="AG408" s="7" t="s">
        <v>82</v>
      </c>
      <c r="AH408" s="6">
        <v>8</v>
      </c>
    </row>
    <row r="409" spans="1:34" ht="15">
      <c r="A409" s="3" t="s">
        <v>905</v>
      </c>
      <c r="B409" s="4">
        <v>10</v>
      </c>
      <c r="C409" s="3" t="s">
        <v>82</v>
      </c>
      <c r="D409" s="3" t="s">
        <v>906</v>
      </c>
      <c r="E409" s="3" t="s">
        <v>436</v>
      </c>
      <c r="F409" s="5"/>
      <c r="H409" s="3" t="s">
        <v>2019</v>
      </c>
      <c r="I409" s="6">
        <v>8</v>
      </c>
      <c r="J409" t="b">
        <f t="shared" si="6"/>
        <v>1</v>
      </c>
      <c r="K409" s="7" t="s">
        <v>905</v>
      </c>
      <c r="L409" s="7" t="s">
        <v>906</v>
      </c>
      <c r="M409" s="7" t="s">
        <v>2309</v>
      </c>
      <c r="N409" s="7" t="s">
        <v>2019</v>
      </c>
      <c r="O409" s="6">
        <v>10</v>
      </c>
      <c r="P409" s="7" t="s">
        <v>1969</v>
      </c>
      <c r="Q409" s="7" t="s">
        <v>2053</v>
      </c>
      <c r="R409" s="8"/>
      <c r="S409" s="7" t="s">
        <v>1943</v>
      </c>
      <c r="T409" s="7" t="s">
        <v>436</v>
      </c>
      <c r="U409" s="7" t="s">
        <v>905</v>
      </c>
      <c r="V409" s="8"/>
      <c r="W409" s="8"/>
      <c r="X409" s="6" t="b">
        <v>0</v>
      </c>
      <c r="Y409" s="7" t="s">
        <v>82</v>
      </c>
      <c r="Z409" s="7" t="s">
        <v>1944</v>
      </c>
      <c r="AA409" s="6" t="b">
        <v>0</v>
      </c>
      <c r="AB409" s="6">
        <v>3288</v>
      </c>
      <c r="AC409" s="6">
        <v>402</v>
      </c>
      <c r="AD409" s="6">
        <v>511</v>
      </c>
      <c r="AE409" s="6">
        <v>4201</v>
      </c>
      <c r="AF409" s="7" t="s">
        <v>436</v>
      </c>
      <c r="AG409" s="7" t="s">
        <v>82</v>
      </c>
      <c r="AH409" s="6">
        <v>8</v>
      </c>
    </row>
    <row r="410" spans="1:34" ht="15">
      <c r="A410" s="3" t="s">
        <v>907</v>
      </c>
      <c r="B410" s="4">
        <v>12</v>
      </c>
      <c r="C410" s="3" t="s">
        <v>85</v>
      </c>
      <c r="D410" s="3" t="s">
        <v>908</v>
      </c>
      <c r="E410" s="3" t="s">
        <v>436</v>
      </c>
      <c r="F410" s="5"/>
      <c r="H410" s="3" t="s">
        <v>2019</v>
      </c>
      <c r="I410" s="6">
        <v>7</v>
      </c>
      <c r="J410" t="b">
        <f t="shared" si="6"/>
        <v>1</v>
      </c>
      <c r="K410" s="7" t="s">
        <v>907</v>
      </c>
      <c r="L410" s="7" t="s">
        <v>908</v>
      </c>
      <c r="M410" s="7" t="s">
        <v>2310</v>
      </c>
      <c r="N410" s="7" t="s">
        <v>2019</v>
      </c>
      <c r="O410" s="6">
        <v>12</v>
      </c>
      <c r="P410" s="7" t="s">
        <v>1970</v>
      </c>
      <c r="Q410" s="7" t="s">
        <v>2066</v>
      </c>
      <c r="R410" s="8"/>
      <c r="S410" s="7" t="s">
        <v>1943</v>
      </c>
      <c r="T410" s="7" t="s">
        <v>436</v>
      </c>
      <c r="U410" s="7" t="s">
        <v>907</v>
      </c>
      <c r="V410" s="8"/>
      <c r="W410" s="8"/>
      <c r="X410" s="6" t="b">
        <v>0</v>
      </c>
      <c r="Y410" s="7" t="s">
        <v>85</v>
      </c>
      <c r="Z410" s="7" t="s">
        <v>1944</v>
      </c>
      <c r="AA410" s="6" t="b">
        <v>0</v>
      </c>
      <c r="AB410" s="6">
        <v>39013</v>
      </c>
      <c r="AC410" s="6">
        <v>38792</v>
      </c>
      <c r="AD410" s="6">
        <v>9272</v>
      </c>
      <c r="AE410" s="6">
        <v>87077</v>
      </c>
      <c r="AF410" s="7" t="s">
        <v>436</v>
      </c>
      <c r="AG410" s="7" t="s">
        <v>85</v>
      </c>
      <c r="AH410" s="6">
        <v>7</v>
      </c>
    </row>
    <row r="411" spans="1:34" ht="15">
      <c r="A411" s="3" t="s">
        <v>909</v>
      </c>
      <c r="B411" s="4">
        <v>12</v>
      </c>
      <c r="C411" s="3" t="s">
        <v>85</v>
      </c>
      <c r="D411" s="3" t="s">
        <v>910</v>
      </c>
      <c r="E411" s="3" t="s">
        <v>436</v>
      </c>
      <c r="F411" s="5"/>
      <c r="H411" s="3" t="s">
        <v>2019</v>
      </c>
      <c r="I411" s="6">
        <v>7</v>
      </c>
      <c r="J411" t="b">
        <f t="shared" si="6"/>
        <v>1</v>
      </c>
      <c r="K411" s="7" t="s">
        <v>909</v>
      </c>
      <c r="L411" s="7" t="s">
        <v>910</v>
      </c>
      <c r="M411" s="7" t="s">
        <v>2311</v>
      </c>
      <c r="N411" s="7" t="s">
        <v>2019</v>
      </c>
      <c r="O411" s="6">
        <v>12</v>
      </c>
      <c r="P411" s="7" t="s">
        <v>1970</v>
      </c>
      <c r="Q411" s="7" t="s">
        <v>2045</v>
      </c>
      <c r="R411" s="8"/>
      <c r="S411" s="7" t="s">
        <v>1943</v>
      </c>
      <c r="T411" s="7" t="s">
        <v>436</v>
      </c>
      <c r="U411" s="7" t="s">
        <v>909</v>
      </c>
      <c r="V411" s="8"/>
      <c r="W411" s="8"/>
      <c r="X411" s="6" t="b">
        <v>0</v>
      </c>
      <c r="Y411" s="7" t="s">
        <v>85</v>
      </c>
      <c r="Z411" s="7" t="s">
        <v>1944</v>
      </c>
      <c r="AA411" s="6" t="b">
        <v>0</v>
      </c>
      <c r="AB411" s="6">
        <v>27053</v>
      </c>
      <c r="AC411" s="6">
        <v>1698</v>
      </c>
      <c r="AD411" s="6">
        <v>5597</v>
      </c>
      <c r="AE411" s="6">
        <v>34712</v>
      </c>
      <c r="AF411" s="7" t="s">
        <v>436</v>
      </c>
      <c r="AG411" s="7" t="s">
        <v>85</v>
      </c>
      <c r="AH411" s="6">
        <v>7</v>
      </c>
    </row>
    <row r="412" spans="1:34" ht="15">
      <c r="A412" s="3" t="s">
        <v>911</v>
      </c>
      <c r="B412" s="4">
        <v>12</v>
      </c>
      <c r="C412" s="3" t="s">
        <v>85</v>
      </c>
      <c r="D412" s="3" t="s">
        <v>912</v>
      </c>
      <c r="E412" s="3" t="s">
        <v>433</v>
      </c>
      <c r="F412" s="5"/>
      <c r="H412" s="3" t="s">
        <v>2019</v>
      </c>
      <c r="I412" s="6">
        <v>7</v>
      </c>
      <c r="J412" t="b">
        <f t="shared" si="6"/>
        <v>1</v>
      </c>
      <c r="K412" s="7" t="s">
        <v>911</v>
      </c>
      <c r="L412" s="7" t="s">
        <v>912</v>
      </c>
      <c r="M412" s="7" t="s">
        <v>2312</v>
      </c>
      <c r="N412" s="7" t="s">
        <v>2019</v>
      </c>
      <c r="O412" s="6">
        <v>12</v>
      </c>
      <c r="P412" s="7" t="s">
        <v>1970</v>
      </c>
      <c r="Q412" s="7" t="s">
        <v>2051</v>
      </c>
      <c r="R412" s="8"/>
      <c r="S412" s="7" t="s">
        <v>1943</v>
      </c>
      <c r="T412" s="7" t="s">
        <v>433</v>
      </c>
      <c r="U412" s="7" t="s">
        <v>911</v>
      </c>
      <c r="V412" s="8"/>
      <c r="W412" s="8"/>
      <c r="X412" s="6" t="b">
        <v>0</v>
      </c>
      <c r="Y412" s="7" t="s">
        <v>85</v>
      </c>
      <c r="Z412" s="7" t="s">
        <v>1944</v>
      </c>
      <c r="AA412" s="6" t="b">
        <v>0</v>
      </c>
      <c r="AB412" s="6">
        <v>4800</v>
      </c>
      <c r="AC412" s="8"/>
      <c r="AD412" s="8"/>
      <c r="AE412" s="6">
        <v>6000</v>
      </c>
      <c r="AF412" s="7" t="s">
        <v>433</v>
      </c>
      <c r="AG412" s="7" t="s">
        <v>85</v>
      </c>
      <c r="AH412" s="6">
        <v>7</v>
      </c>
    </row>
    <row r="413" spans="1:34" ht="15">
      <c r="A413" s="3" t="s">
        <v>913</v>
      </c>
      <c r="B413" s="4">
        <v>12</v>
      </c>
      <c r="C413" s="3" t="s">
        <v>85</v>
      </c>
      <c r="D413" s="3" t="s">
        <v>914</v>
      </c>
      <c r="E413" s="3" t="s">
        <v>428</v>
      </c>
      <c r="F413" s="5"/>
      <c r="H413" s="3" t="s">
        <v>2019</v>
      </c>
      <c r="I413" s="6">
        <v>7</v>
      </c>
      <c r="J413" t="b">
        <f t="shared" si="6"/>
        <v>1</v>
      </c>
      <c r="K413" s="7" t="s">
        <v>913</v>
      </c>
      <c r="L413" s="7" t="s">
        <v>914</v>
      </c>
      <c r="M413" s="7" t="s">
        <v>2313</v>
      </c>
      <c r="N413" s="7" t="s">
        <v>2019</v>
      </c>
      <c r="O413" s="6">
        <v>12</v>
      </c>
      <c r="P413" s="7" t="s">
        <v>1970</v>
      </c>
      <c r="Q413" s="7" t="s">
        <v>2053</v>
      </c>
      <c r="R413" s="8"/>
      <c r="S413" s="7" t="s">
        <v>1943</v>
      </c>
      <c r="T413" s="7" t="s">
        <v>428</v>
      </c>
      <c r="U413" s="7" t="s">
        <v>913</v>
      </c>
      <c r="V413" s="8"/>
      <c r="W413" s="8"/>
      <c r="X413" s="6" t="b">
        <v>0</v>
      </c>
      <c r="Y413" s="7" t="s">
        <v>85</v>
      </c>
      <c r="Z413" s="7" t="s">
        <v>1944</v>
      </c>
      <c r="AA413" s="6" t="b">
        <v>0</v>
      </c>
      <c r="AB413" s="6">
        <v>102762</v>
      </c>
      <c r="AC413" s="6">
        <v>7610</v>
      </c>
      <c r="AD413" s="6">
        <v>19130</v>
      </c>
      <c r="AE413" s="6">
        <v>133483</v>
      </c>
      <c r="AF413" s="7" t="s">
        <v>428</v>
      </c>
      <c r="AG413" s="7" t="s">
        <v>85</v>
      </c>
      <c r="AH413" s="6">
        <v>7</v>
      </c>
    </row>
    <row r="414" spans="1:34" ht="15">
      <c r="A414" s="3" t="s">
        <v>915</v>
      </c>
      <c r="B414" s="4">
        <v>12</v>
      </c>
      <c r="C414" s="3" t="s">
        <v>85</v>
      </c>
      <c r="D414" s="3" t="s">
        <v>916</v>
      </c>
      <c r="E414" s="3" t="s">
        <v>436</v>
      </c>
      <c r="F414" s="5"/>
      <c r="H414" s="3" t="s">
        <v>2019</v>
      </c>
      <c r="I414" s="6">
        <v>7</v>
      </c>
      <c r="J414" t="b">
        <f t="shared" si="6"/>
        <v>1</v>
      </c>
      <c r="K414" s="7" t="s">
        <v>915</v>
      </c>
      <c r="L414" s="7" t="s">
        <v>916</v>
      </c>
      <c r="M414" s="7" t="s">
        <v>2314</v>
      </c>
      <c r="N414" s="7" t="s">
        <v>2019</v>
      </c>
      <c r="O414" s="6">
        <v>12</v>
      </c>
      <c r="P414" s="7" t="s">
        <v>1970</v>
      </c>
      <c r="Q414" s="7" t="s">
        <v>2036</v>
      </c>
      <c r="R414" s="8"/>
      <c r="S414" s="7" t="s">
        <v>1943</v>
      </c>
      <c r="T414" s="7" t="s">
        <v>436</v>
      </c>
      <c r="U414" s="7" t="s">
        <v>915</v>
      </c>
      <c r="V414" s="8"/>
      <c r="W414" s="8"/>
      <c r="X414" s="6" t="b">
        <v>0</v>
      </c>
      <c r="Y414" s="7" t="s">
        <v>85</v>
      </c>
      <c r="Z414" s="7" t="s">
        <v>1944</v>
      </c>
      <c r="AA414" s="6" t="b">
        <v>0</v>
      </c>
      <c r="AB414" s="6">
        <v>60384</v>
      </c>
      <c r="AC414" s="6">
        <v>2770</v>
      </c>
      <c r="AD414" s="6">
        <v>10955</v>
      </c>
      <c r="AE414" s="6">
        <v>80252</v>
      </c>
      <c r="AF414" s="7" t="s">
        <v>436</v>
      </c>
      <c r="AG414" s="7" t="s">
        <v>85</v>
      </c>
      <c r="AH414" s="6">
        <v>7</v>
      </c>
    </row>
    <row r="415" spans="1:34" ht="15">
      <c r="A415" s="3" t="s">
        <v>917</v>
      </c>
      <c r="B415" s="4">
        <v>12</v>
      </c>
      <c r="C415" s="3" t="s">
        <v>85</v>
      </c>
      <c r="D415" s="3" t="s">
        <v>918</v>
      </c>
      <c r="E415" s="3" t="s">
        <v>433</v>
      </c>
      <c r="F415" s="5"/>
      <c r="H415" s="3" t="s">
        <v>2019</v>
      </c>
      <c r="I415" s="6">
        <v>7</v>
      </c>
      <c r="J415" t="b">
        <f t="shared" si="6"/>
        <v>1</v>
      </c>
      <c r="K415" s="7" t="s">
        <v>917</v>
      </c>
      <c r="L415" s="7" t="s">
        <v>918</v>
      </c>
      <c r="M415" s="7" t="s">
        <v>2315</v>
      </c>
      <c r="N415" s="7" t="s">
        <v>2019</v>
      </c>
      <c r="O415" s="6">
        <v>12</v>
      </c>
      <c r="P415" s="7" t="s">
        <v>1970</v>
      </c>
      <c r="Q415" s="7" t="s">
        <v>2055</v>
      </c>
      <c r="R415" s="8"/>
      <c r="S415" s="7" t="s">
        <v>1943</v>
      </c>
      <c r="T415" s="7" t="s">
        <v>433</v>
      </c>
      <c r="U415" s="7" t="s">
        <v>917</v>
      </c>
      <c r="V415" s="8"/>
      <c r="W415" s="8"/>
      <c r="X415" s="6" t="b">
        <v>0</v>
      </c>
      <c r="Y415" s="7" t="s">
        <v>85</v>
      </c>
      <c r="Z415" s="7" t="s">
        <v>1944</v>
      </c>
      <c r="AA415" s="6" t="b">
        <v>0</v>
      </c>
      <c r="AB415" s="6">
        <v>86966</v>
      </c>
      <c r="AC415" s="6">
        <v>6991</v>
      </c>
      <c r="AD415" s="6">
        <v>19326</v>
      </c>
      <c r="AE415" s="6">
        <v>114371</v>
      </c>
      <c r="AF415" s="7" t="s">
        <v>433</v>
      </c>
      <c r="AG415" s="7" t="s">
        <v>85</v>
      </c>
      <c r="AH415" s="6">
        <v>7</v>
      </c>
    </row>
    <row r="416" spans="1:34" ht="15">
      <c r="A416" s="3" t="s">
        <v>919</v>
      </c>
      <c r="B416" s="4">
        <v>12</v>
      </c>
      <c r="C416" s="3" t="s">
        <v>85</v>
      </c>
      <c r="D416" s="3" t="s">
        <v>920</v>
      </c>
      <c r="E416" s="3" t="s">
        <v>436</v>
      </c>
      <c r="F416" s="5"/>
      <c r="H416" s="3" t="s">
        <v>2019</v>
      </c>
      <c r="I416" s="6">
        <v>7</v>
      </c>
      <c r="J416" t="b">
        <f t="shared" si="6"/>
        <v>1</v>
      </c>
      <c r="K416" s="7" t="s">
        <v>919</v>
      </c>
      <c r="L416" s="7" t="s">
        <v>920</v>
      </c>
      <c r="M416" s="7" t="s">
        <v>2316</v>
      </c>
      <c r="N416" s="7" t="s">
        <v>2019</v>
      </c>
      <c r="O416" s="6">
        <v>12</v>
      </c>
      <c r="P416" s="7" t="s">
        <v>1970</v>
      </c>
      <c r="Q416" s="7" t="s">
        <v>2093</v>
      </c>
      <c r="R416" s="8"/>
      <c r="S416" s="7" t="s">
        <v>1943</v>
      </c>
      <c r="T416" s="7" t="s">
        <v>436</v>
      </c>
      <c r="U416" s="7" t="s">
        <v>919</v>
      </c>
      <c r="V416" s="8"/>
      <c r="W416" s="8"/>
      <c r="X416" s="6" t="b">
        <v>0</v>
      </c>
      <c r="Y416" s="7" t="s">
        <v>85</v>
      </c>
      <c r="Z416" s="7" t="s">
        <v>1944</v>
      </c>
      <c r="AA416" s="6" t="b">
        <v>0</v>
      </c>
      <c r="AB416" s="6">
        <v>32238</v>
      </c>
      <c r="AC416" s="6">
        <v>2328</v>
      </c>
      <c r="AD416" s="6">
        <v>8366</v>
      </c>
      <c r="AE416" s="6">
        <v>44038</v>
      </c>
      <c r="AF416" s="7" t="s">
        <v>436</v>
      </c>
      <c r="AG416" s="7" t="s">
        <v>85</v>
      </c>
      <c r="AH416" s="6">
        <v>7</v>
      </c>
    </row>
    <row r="417" spans="1:34" ht="15">
      <c r="A417" s="3" t="s">
        <v>921</v>
      </c>
      <c r="B417" s="4">
        <v>12</v>
      </c>
      <c r="C417" s="3" t="s">
        <v>85</v>
      </c>
      <c r="D417" s="3" t="s">
        <v>922</v>
      </c>
      <c r="E417" s="3" t="s">
        <v>428</v>
      </c>
      <c r="F417" s="5"/>
      <c r="H417" s="3" t="s">
        <v>2019</v>
      </c>
      <c r="I417" s="6">
        <v>7</v>
      </c>
      <c r="J417" t="b">
        <f t="shared" si="6"/>
        <v>1</v>
      </c>
      <c r="K417" s="7" t="s">
        <v>921</v>
      </c>
      <c r="L417" s="7" t="s">
        <v>922</v>
      </c>
      <c r="M417" s="7" t="s">
        <v>2317</v>
      </c>
      <c r="N417" s="7" t="s">
        <v>2019</v>
      </c>
      <c r="O417" s="6">
        <v>12</v>
      </c>
      <c r="P417" s="7" t="s">
        <v>1970</v>
      </c>
      <c r="Q417" s="7" t="s">
        <v>2069</v>
      </c>
      <c r="R417" s="8"/>
      <c r="S417" s="7" t="s">
        <v>1943</v>
      </c>
      <c r="T417" s="7" t="s">
        <v>428</v>
      </c>
      <c r="U417" s="7" t="s">
        <v>921</v>
      </c>
      <c r="V417" s="8"/>
      <c r="W417" s="8"/>
      <c r="X417" s="6" t="b">
        <v>0</v>
      </c>
      <c r="Y417" s="7" t="s">
        <v>85</v>
      </c>
      <c r="Z417" s="7" t="s">
        <v>1944</v>
      </c>
      <c r="AA417" s="6" t="b">
        <v>0</v>
      </c>
      <c r="AB417" s="8"/>
      <c r="AC417" s="8"/>
      <c r="AD417" s="8"/>
      <c r="AE417" s="8"/>
      <c r="AF417" s="7" t="s">
        <v>428</v>
      </c>
      <c r="AG417" s="7" t="s">
        <v>85</v>
      </c>
      <c r="AH417" s="6">
        <v>7</v>
      </c>
    </row>
    <row r="418" spans="1:34" ht="15">
      <c r="A418" s="3" t="s">
        <v>923</v>
      </c>
      <c r="B418" s="4">
        <v>12</v>
      </c>
      <c r="C418" s="3" t="s">
        <v>85</v>
      </c>
      <c r="D418" s="3" t="s">
        <v>924</v>
      </c>
      <c r="E418" s="3" t="s">
        <v>436</v>
      </c>
      <c r="F418" s="5"/>
      <c r="H418" s="3" t="s">
        <v>2019</v>
      </c>
      <c r="I418" s="6">
        <v>7</v>
      </c>
      <c r="J418" t="b">
        <f t="shared" si="6"/>
        <v>1</v>
      </c>
      <c r="K418" s="7" t="s">
        <v>923</v>
      </c>
      <c r="L418" s="7" t="s">
        <v>924</v>
      </c>
      <c r="M418" s="7" t="s">
        <v>2318</v>
      </c>
      <c r="N418" s="7" t="s">
        <v>2019</v>
      </c>
      <c r="O418" s="6">
        <v>12</v>
      </c>
      <c r="P418" s="7" t="s">
        <v>1970</v>
      </c>
      <c r="Q418" s="7" t="s">
        <v>1941</v>
      </c>
      <c r="R418" s="8"/>
      <c r="S418" s="7" t="s">
        <v>1943</v>
      </c>
      <c r="T418" s="7" t="s">
        <v>436</v>
      </c>
      <c r="U418" s="7" t="s">
        <v>923</v>
      </c>
      <c r="V418" s="8"/>
      <c r="W418" s="8"/>
      <c r="X418" s="6" t="b">
        <v>0</v>
      </c>
      <c r="Y418" s="7" t="s">
        <v>85</v>
      </c>
      <c r="Z418" s="7" t="s">
        <v>1944</v>
      </c>
      <c r="AA418" s="6" t="b">
        <v>0</v>
      </c>
      <c r="AB418" s="8"/>
      <c r="AC418" s="8"/>
      <c r="AD418" s="8"/>
      <c r="AE418" s="8"/>
      <c r="AF418" s="7" t="s">
        <v>436</v>
      </c>
      <c r="AG418" s="7" t="s">
        <v>85</v>
      </c>
      <c r="AH418" s="6">
        <v>7</v>
      </c>
    </row>
    <row r="419" spans="1:34" ht="15">
      <c r="A419" s="3" t="s">
        <v>925</v>
      </c>
      <c r="B419" s="4">
        <v>12</v>
      </c>
      <c r="C419" s="3" t="s">
        <v>85</v>
      </c>
      <c r="D419" s="3" t="s">
        <v>926</v>
      </c>
      <c r="E419" s="3" t="s">
        <v>433</v>
      </c>
      <c r="F419" s="5"/>
      <c r="H419" s="3" t="s">
        <v>2019</v>
      </c>
      <c r="I419" s="6">
        <v>7</v>
      </c>
      <c r="J419" t="b">
        <f t="shared" si="6"/>
        <v>1</v>
      </c>
      <c r="K419" s="7" t="s">
        <v>925</v>
      </c>
      <c r="L419" s="7" t="s">
        <v>926</v>
      </c>
      <c r="M419" s="7" t="s">
        <v>2319</v>
      </c>
      <c r="N419" s="7" t="s">
        <v>2019</v>
      </c>
      <c r="O419" s="6">
        <v>12</v>
      </c>
      <c r="P419" s="7" t="s">
        <v>1970</v>
      </c>
      <c r="Q419" s="7" t="s">
        <v>1945</v>
      </c>
      <c r="R419" s="8"/>
      <c r="S419" s="7" t="s">
        <v>1943</v>
      </c>
      <c r="T419" s="7" t="s">
        <v>433</v>
      </c>
      <c r="U419" s="7" t="s">
        <v>925</v>
      </c>
      <c r="V419" s="8"/>
      <c r="W419" s="8"/>
      <c r="X419" s="6" t="b">
        <v>0</v>
      </c>
      <c r="Y419" s="7" t="s">
        <v>85</v>
      </c>
      <c r="Z419" s="7" t="s">
        <v>1944</v>
      </c>
      <c r="AA419" s="6" t="b">
        <v>0</v>
      </c>
      <c r="AB419" s="6">
        <v>63941</v>
      </c>
      <c r="AC419" s="6">
        <v>6132</v>
      </c>
      <c r="AD419" s="6">
        <v>17175</v>
      </c>
      <c r="AE419" s="6">
        <v>87248</v>
      </c>
      <c r="AF419" s="7" t="s">
        <v>433</v>
      </c>
      <c r="AG419" s="7" t="s">
        <v>85</v>
      </c>
      <c r="AH419" s="6">
        <v>7</v>
      </c>
    </row>
    <row r="420" spans="1:34" ht="15">
      <c r="A420" s="3" t="s">
        <v>927</v>
      </c>
      <c r="B420" s="4">
        <v>12</v>
      </c>
      <c r="C420" s="3" t="s">
        <v>85</v>
      </c>
      <c r="D420" s="3" t="s">
        <v>928</v>
      </c>
      <c r="E420" s="3" t="s">
        <v>436</v>
      </c>
      <c r="F420" s="5"/>
      <c r="H420" s="3" t="s">
        <v>2019</v>
      </c>
      <c r="I420" s="6">
        <v>7</v>
      </c>
      <c r="J420" t="b">
        <f t="shared" si="6"/>
        <v>1</v>
      </c>
      <c r="K420" s="7" t="s">
        <v>927</v>
      </c>
      <c r="L420" s="7" t="s">
        <v>928</v>
      </c>
      <c r="M420" s="7" t="s">
        <v>2320</v>
      </c>
      <c r="N420" s="7" t="s">
        <v>2019</v>
      </c>
      <c r="O420" s="6">
        <v>12</v>
      </c>
      <c r="P420" s="7" t="s">
        <v>1970</v>
      </c>
      <c r="Q420" s="7" t="s">
        <v>1946</v>
      </c>
      <c r="R420" s="8"/>
      <c r="S420" s="7" t="s">
        <v>1943</v>
      </c>
      <c r="T420" s="7" t="s">
        <v>436</v>
      </c>
      <c r="U420" s="7" t="s">
        <v>927</v>
      </c>
      <c r="V420" s="8"/>
      <c r="W420" s="8"/>
      <c r="X420" s="6" t="b">
        <v>0</v>
      </c>
      <c r="Y420" s="7" t="s">
        <v>85</v>
      </c>
      <c r="Z420" s="7" t="s">
        <v>1944</v>
      </c>
      <c r="AA420" s="6" t="b">
        <v>0</v>
      </c>
      <c r="AB420" s="6">
        <v>21826</v>
      </c>
      <c r="AC420" s="6">
        <v>1462</v>
      </c>
      <c r="AD420" s="6">
        <v>4455</v>
      </c>
      <c r="AE420" s="6">
        <v>29757</v>
      </c>
      <c r="AF420" s="7" t="s">
        <v>436</v>
      </c>
      <c r="AG420" s="7" t="s">
        <v>85</v>
      </c>
      <c r="AH420" s="6">
        <v>7</v>
      </c>
    </row>
    <row r="421" spans="1:34" ht="15">
      <c r="A421" s="3" t="s">
        <v>929</v>
      </c>
      <c r="B421" s="4">
        <v>12</v>
      </c>
      <c r="C421" s="3" t="s">
        <v>85</v>
      </c>
      <c r="D421" s="3" t="s">
        <v>930</v>
      </c>
      <c r="E421" s="3" t="s">
        <v>436</v>
      </c>
      <c r="F421" s="5"/>
      <c r="H421" s="3" t="s">
        <v>2019</v>
      </c>
      <c r="I421" s="6">
        <v>7</v>
      </c>
      <c r="J421" t="b">
        <f t="shared" si="6"/>
        <v>1</v>
      </c>
      <c r="K421" s="7" t="s">
        <v>929</v>
      </c>
      <c r="L421" s="7" t="s">
        <v>930</v>
      </c>
      <c r="M421" s="7" t="s">
        <v>2321</v>
      </c>
      <c r="N421" s="7" t="s">
        <v>2019</v>
      </c>
      <c r="O421" s="6">
        <v>12</v>
      </c>
      <c r="P421" s="7" t="s">
        <v>1970</v>
      </c>
      <c r="Q421" s="7" t="s">
        <v>1947</v>
      </c>
      <c r="R421" s="8"/>
      <c r="S421" s="7" t="s">
        <v>1943</v>
      </c>
      <c r="T421" s="7" t="s">
        <v>436</v>
      </c>
      <c r="U421" s="7" t="s">
        <v>929</v>
      </c>
      <c r="V421" s="8"/>
      <c r="W421" s="8"/>
      <c r="X421" s="6" t="b">
        <v>0</v>
      </c>
      <c r="Y421" s="7" t="s">
        <v>85</v>
      </c>
      <c r="Z421" s="7" t="s">
        <v>1944</v>
      </c>
      <c r="AA421" s="6" t="b">
        <v>0</v>
      </c>
      <c r="AB421" s="8"/>
      <c r="AC421" s="8"/>
      <c r="AD421" s="8"/>
      <c r="AE421" s="8"/>
      <c r="AF421" s="7" t="s">
        <v>436</v>
      </c>
      <c r="AG421" s="7" t="s">
        <v>85</v>
      </c>
      <c r="AH421" s="6">
        <v>7</v>
      </c>
    </row>
    <row r="422" spans="1:34" ht="15">
      <c r="A422" s="3" t="s">
        <v>931</v>
      </c>
      <c r="B422" s="4">
        <v>12</v>
      </c>
      <c r="C422" s="3" t="s">
        <v>85</v>
      </c>
      <c r="D422" s="3" t="s">
        <v>932</v>
      </c>
      <c r="E422" s="3" t="s">
        <v>436</v>
      </c>
      <c r="F422" s="5"/>
      <c r="H422" s="3" t="s">
        <v>2019</v>
      </c>
      <c r="I422" s="6">
        <v>7</v>
      </c>
      <c r="J422" t="b">
        <f t="shared" si="6"/>
        <v>1</v>
      </c>
      <c r="K422" s="7" t="s">
        <v>931</v>
      </c>
      <c r="L422" s="7" t="s">
        <v>932</v>
      </c>
      <c r="M422" s="7" t="s">
        <v>2322</v>
      </c>
      <c r="N422" s="7" t="s">
        <v>2019</v>
      </c>
      <c r="O422" s="6">
        <v>12</v>
      </c>
      <c r="P422" s="7" t="s">
        <v>1970</v>
      </c>
      <c r="Q422" s="7" t="s">
        <v>1948</v>
      </c>
      <c r="R422" s="8"/>
      <c r="S422" s="7" t="s">
        <v>1943</v>
      </c>
      <c r="T422" s="7" t="s">
        <v>436</v>
      </c>
      <c r="U422" s="7" t="s">
        <v>931</v>
      </c>
      <c r="V422" s="8"/>
      <c r="W422" s="8"/>
      <c r="X422" s="6" t="b">
        <v>0</v>
      </c>
      <c r="Y422" s="7" t="s">
        <v>85</v>
      </c>
      <c r="Z422" s="7" t="s">
        <v>1944</v>
      </c>
      <c r="AA422" s="6" t="b">
        <v>0</v>
      </c>
      <c r="AB422" s="6">
        <v>64118</v>
      </c>
      <c r="AC422" s="6">
        <v>3754</v>
      </c>
      <c r="AD422" s="6">
        <v>12245</v>
      </c>
      <c r="AE422" s="6">
        <v>80117</v>
      </c>
      <c r="AF422" s="7" t="s">
        <v>436</v>
      </c>
      <c r="AG422" s="7" t="s">
        <v>85</v>
      </c>
      <c r="AH422" s="6">
        <v>7</v>
      </c>
    </row>
    <row r="423" spans="1:34" ht="15">
      <c r="A423" s="3" t="s">
        <v>933</v>
      </c>
      <c r="B423" s="4">
        <v>12</v>
      </c>
      <c r="C423" s="3" t="s">
        <v>85</v>
      </c>
      <c r="D423" s="3" t="s">
        <v>934</v>
      </c>
      <c r="E423" s="3" t="s">
        <v>433</v>
      </c>
      <c r="F423" s="5"/>
      <c r="H423" s="3" t="s">
        <v>2019</v>
      </c>
      <c r="I423" s="6">
        <v>7</v>
      </c>
      <c r="J423" t="b">
        <f t="shared" si="6"/>
        <v>1</v>
      </c>
      <c r="K423" s="7" t="s">
        <v>933</v>
      </c>
      <c r="L423" s="7" t="s">
        <v>934</v>
      </c>
      <c r="M423" s="7" t="s">
        <v>2323</v>
      </c>
      <c r="N423" s="7" t="s">
        <v>2019</v>
      </c>
      <c r="O423" s="6">
        <v>12</v>
      </c>
      <c r="P423" s="7" t="s">
        <v>1970</v>
      </c>
      <c r="Q423" s="7" t="s">
        <v>1949</v>
      </c>
      <c r="R423" s="8"/>
      <c r="S423" s="7" t="s">
        <v>1943</v>
      </c>
      <c r="T423" s="7" t="s">
        <v>433</v>
      </c>
      <c r="U423" s="7" t="s">
        <v>933</v>
      </c>
      <c r="V423" s="8"/>
      <c r="W423" s="8"/>
      <c r="X423" s="6" t="b">
        <v>0</v>
      </c>
      <c r="Y423" s="7" t="s">
        <v>85</v>
      </c>
      <c r="Z423" s="7" t="s">
        <v>1944</v>
      </c>
      <c r="AA423" s="6" t="b">
        <v>0</v>
      </c>
      <c r="AB423" s="6">
        <v>86367</v>
      </c>
      <c r="AC423" s="6">
        <v>5201</v>
      </c>
      <c r="AD423" s="6">
        <v>19218</v>
      </c>
      <c r="AE423" s="6">
        <v>115297</v>
      </c>
      <c r="AF423" s="7" t="s">
        <v>433</v>
      </c>
      <c r="AG423" s="7" t="s">
        <v>85</v>
      </c>
      <c r="AH423" s="6">
        <v>7</v>
      </c>
    </row>
    <row r="424" spans="1:34" ht="15">
      <c r="A424" s="3" t="s">
        <v>935</v>
      </c>
      <c r="B424" s="4">
        <v>12</v>
      </c>
      <c r="C424" s="3" t="s">
        <v>85</v>
      </c>
      <c r="D424" s="3" t="s">
        <v>936</v>
      </c>
      <c r="E424" s="3" t="s">
        <v>433</v>
      </c>
      <c r="F424" s="5"/>
      <c r="H424" s="3" t="s">
        <v>2019</v>
      </c>
      <c r="I424" s="6">
        <v>7</v>
      </c>
      <c r="J424" t="b">
        <f t="shared" si="6"/>
        <v>1</v>
      </c>
      <c r="K424" s="7" t="s">
        <v>935</v>
      </c>
      <c r="L424" s="7" t="s">
        <v>936</v>
      </c>
      <c r="M424" s="7" t="s">
        <v>2324</v>
      </c>
      <c r="N424" s="7" t="s">
        <v>2019</v>
      </c>
      <c r="O424" s="6">
        <v>12</v>
      </c>
      <c r="P424" s="7" t="s">
        <v>1970</v>
      </c>
      <c r="Q424" s="7" t="s">
        <v>1950</v>
      </c>
      <c r="R424" s="8"/>
      <c r="S424" s="7" t="s">
        <v>1943</v>
      </c>
      <c r="T424" s="7" t="s">
        <v>433</v>
      </c>
      <c r="U424" s="7" t="s">
        <v>935</v>
      </c>
      <c r="V424" s="8"/>
      <c r="W424" s="8"/>
      <c r="X424" s="6" t="b">
        <v>0</v>
      </c>
      <c r="Y424" s="7" t="s">
        <v>85</v>
      </c>
      <c r="Z424" s="7" t="s">
        <v>1944</v>
      </c>
      <c r="AA424" s="6" t="b">
        <v>0</v>
      </c>
      <c r="AB424" s="6">
        <v>77835</v>
      </c>
      <c r="AC424" s="6">
        <v>5518</v>
      </c>
      <c r="AD424" s="6">
        <v>14255</v>
      </c>
      <c r="AE424" s="6">
        <v>98429</v>
      </c>
      <c r="AF424" s="7" t="s">
        <v>433</v>
      </c>
      <c r="AG424" s="7" t="s">
        <v>85</v>
      </c>
      <c r="AH424" s="6">
        <v>7</v>
      </c>
    </row>
    <row r="425" spans="1:34" ht="15">
      <c r="A425" s="3" t="s">
        <v>937</v>
      </c>
      <c r="B425" s="4">
        <v>12</v>
      </c>
      <c r="C425" s="3" t="s">
        <v>85</v>
      </c>
      <c r="D425" s="3" t="s">
        <v>938</v>
      </c>
      <c r="E425" s="3" t="s">
        <v>436</v>
      </c>
      <c r="F425" s="5"/>
      <c r="H425" s="3" t="s">
        <v>2019</v>
      </c>
      <c r="I425" s="6">
        <v>7</v>
      </c>
      <c r="J425" t="b">
        <f t="shared" si="6"/>
        <v>1</v>
      </c>
      <c r="K425" s="7" t="s">
        <v>937</v>
      </c>
      <c r="L425" s="7" t="s">
        <v>938</v>
      </c>
      <c r="M425" s="7" t="s">
        <v>2325</v>
      </c>
      <c r="N425" s="7" t="s">
        <v>2019</v>
      </c>
      <c r="O425" s="6">
        <v>12</v>
      </c>
      <c r="P425" s="7" t="s">
        <v>1970</v>
      </c>
      <c r="Q425" s="7" t="s">
        <v>1951</v>
      </c>
      <c r="R425" s="8"/>
      <c r="S425" s="7" t="s">
        <v>1943</v>
      </c>
      <c r="T425" s="7" t="s">
        <v>436</v>
      </c>
      <c r="U425" s="7" t="s">
        <v>937</v>
      </c>
      <c r="V425" s="8"/>
      <c r="W425" s="8"/>
      <c r="X425" s="6" t="b">
        <v>0</v>
      </c>
      <c r="Y425" s="7" t="s">
        <v>85</v>
      </c>
      <c r="Z425" s="7" t="s">
        <v>1944</v>
      </c>
      <c r="AA425" s="6" t="b">
        <v>0</v>
      </c>
      <c r="AB425" s="8"/>
      <c r="AC425" s="8"/>
      <c r="AD425" s="8"/>
      <c r="AE425" s="8"/>
      <c r="AF425" s="7" t="s">
        <v>436</v>
      </c>
      <c r="AG425" s="7" t="s">
        <v>85</v>
      </c>
      <c r="AH425" s="6">
        <v>7</v>
      </c>
    </row>
    <row r="426" spans="1:34" ht="15">
      <c r="A426" s="3" t="s">
        <v>939</v>
      </c>
      <c r="B426" s="4">
        <v>12</v>
      </c>
      <c r="C426" s="3" t="s">
        <v>85</v>
      </c>
      <c r="D426" s="3" t="s">
        <v>940</v>
      </c>
      <c r="E426" s="3" t="s">
        <v>436</v>
      </c>
      <c r="F426" s="5"/>
      <c r="H426" s="3" t="s">
        <v>2019</v>
      </c>
      <c r="I426" s="6">
        <v>7</v>
      </c>
      <c r="J426" t="b">
        <f t="shared" si="6"/>
        <v>1</v>
      </c>
      <c r="K426" s="7" t="s">
        <v>939</v>
      </c>
      <c r="L426" s="7" t="s">
        <v>940</v>
      </c>
      <c r="M426" s="7" t="s">
        <v>2326</v>
      </c>
      <c r="N426" s="7" t="s">
        <v>2019</v>
      </c>
      <c r="O426" s="6">
        <v>12</v>
      </c>
      <c r="P426" s="7" t="s">
        <v>1970</v>
      </c>
      <c r="Q426" s="7" t="s">
        <v>1952</v>
      </c>
      <c r="R426" s="8"/>
      <c r="S426" s="7" t="s">
        <v>1943</v>
      </c>
      <c r="T426" s="7" t="s">
        <v>436</v>
      </c>
      <c r="U426" s="7" t="s">
        <v>939</v>
      </c>
      <c r="V426" s="8"/>
      <c r="W426" s="8"/>
      <c r="X426" s="6" t="b">
        <v>0</v>
      </c>
      <c r="Y426" s="7" t="s">
        <v>85</v>
      </c>
      <c r="Z426" s="7" t="s">
        <v>1944</v>
      </c>
      <c r="AA426" s="6" t="b">
        <v>0</v>
      </c>
      <c r="AB426" s="6">
        <v>17709</v>
      </c>
      <c r="AC426" s="6">
        <v>1289</v>
      </c>
      <c r="AD426" s="6">
        <v>5077</v>
      </c>
      <c r="AE426" s="6">
        <v>37603</v>
      </c>
      <c r="AF426" s="7" t="s">
        <v>436</v>
      </c>
      <c r="AG426" s="7" t="s">
        <v>85</v>
      </c>
      <c r="AH426" s="6">
        <v>7</v>
      </c>
    </row>
    <row r="427" spans="1:34" ht="15">
      <c r="A427" s="3" t="s">
        <v>941</v>
      </c>
      <c r="B427" s="4">
        <v>12</v>
      </c>
      <c r="C427" s="3" t="s">
        <v>85</v>
      </c>
      <c r="D427" s="3" t="s">
        <v>942</v>
      </c>
      <c r="E427" s="3" t="s">
        <v>436</v>
      </c>
      <c r="F427" s="5"/>
      <c r="H427" s="3" t="s">
        <v>2019</v>
      </c>
      <c r="I427" s="6">
        <v>7</v>
      </c>
      <c r="J427" t="b">
        <f t="shared" si="6"/>
        <v>1</v>
      </c>
      <c r="K427" s="7" t="s">
        <v>941</v>
      </c>
      <c r="L427" s="7" t="s">
        <v>942</v>
      </c>
      <c r="M427" s="7" t="s">
        <v>2327</v>
      </c>
      <c r="N427" s="7" t="s">
        <v>2019</v>
      </c>
      <c r="O427" s="6">
        <v>12</v>
      </c>
      <c r="P427" s="7" t="s">
        <v>1970</v>
      </c>
      <c r="Q427" s="7" t="s">
        <v>1953</v>
      </c>
      <c r="R427" s="8"/>
      <c r="S427" s="7" t="s">
        <v>1943</v>
      </c>
      <c r="T427" s="7" t="s">
        <v>436</v>
      </c>
      <c r="U427" s="7" t="s">
        <v>941</v>
      </c>
      <c r="V427" s="8"/>
      <c r="W427" s="8"/>
      <c r="X427" s="6" t="b">
        <v>0</v>
      </c>
      <c r="Y427" s="7" t="s">
        <v>85</v>
      </c>
      <c r="Z427" s="7" t="s">
        <v>1944</v>
      </c>
      <c r="AA427" s="6" t="b">
        <v>0</v>
      </c>
      <c r="AB427" s="8"/>
      <c r="AC427" s="8"/>
      <c r="AD427" s="8"/>
      <c r="AE427" s="8"/>
      <c r="AF427" s="7" t="s">
        <v>436</v>
      </c>
      <c r="AG427" s="7" t="s">
        <v>85</v>
      </c>
      <c r="AH427" s="6">
        <v>7</v>
      </c>
    </row>
    <row r="428" spans="1:34" ht="15">
      <c r="A428" s="3" t="s">
        <v>943</v>
      </c>
      <c r="B428" s="4">
        <v>10</v>
      </c>
      <c r="C428" s="3" t="s">
        <v>88</v>
      </c>
      <c r="D428" s="3" t="s">
        <v>944</v>
      </c>
      <c r="E428" s="3" t="s">
        <v>436</v>
      </c>
      <c r="F428" s="5"/>
      <c r="H428" s="3" t="s">
        <v>2019</v>
      </c>
      <c r="I428" s="6">
        <v>8</v>
      </c>
      <c r="J428" t="b">
        <f t="shared" si="6"/>
        <v>1</v>
      </c>
      <c r="K428" s="7" t="s">
        <v>943</v>
      </c>
      <c r="L428" s="7" t="s">
        <v>944</v>
      </c>
      <c r="M428" s="7" t="s">
        <v>2328</v>
      </c>
      <c r="N428" s="7" t="s">
        <v>2019</v>
      </c>
      <c r="O428" s="6">
        <v>10</v>
      </c>
      <c r="P428" s="7" t="s">
        <v>1971</v>
      </c>
      <c r="Q428" s="7" t="s">
        <v>2066</v>
      </c>
      <c r="R428" s="8"/>
      <c r="S428" s="7" t="s">
        <v>1943</v>
      </c>
      <c r="T428" s="7" t="s">
        <v>436</v>
      </c>
      <c r="U428" s="7" t="s">
        <v>943</v>
      </c>
      <c r="V428" s="8"/>
      <c r="W428" s="8"/>
      <c r="X428" s="6" t="b">
        <v>0</v>
      </c>
      <c r="Y428" s="7" t="s">
        <v>88</v>
      </c>
      <c r="Z428" s="7" t="s">
        <v>1944</v>
      </c>
      <c r="AA428" s="6" t="b">
        <v>0</v>
      </c>
      <c r="AB428" s="6">
        <v>4133</v>
      </c>
      <c r="AC428" s="6">
        <v>142</v>
      </c>
      <c r="AD428" s="6">
        <v>369</v>
      </c>
      <c r="AE428" s="6">
        <v>4687</v>
      </c>
      <c r="AF428" s="7" t="s">
        <v>436</v>
      </c>
      <c r="AG428" s="7" t="s">
        <v>88</v>
      </c>
      <c r="AH428" s="6">
        <v>8</v>
      </c>
    </row>
    <row r="429" spans="1:34" ht="15">
      <c r="A429" s="3" t="s">
        <v>945</v>
      </c>
      <c r="B429" s="4">
        <v>10</v>
      </c>
      <c r="C429" s="3" t="s">
        <v>88</v>
      </c>
      <c r="D429" s="3" t="s">
        <v>946</v>
      </c>
      <c r="E429" s="3" t="s">
        <v>436</v>
      </c>
      <c r="F429" s="5"/>
      <c r="H429" s="3" t="s">
        <v>2019</v>
      </c>
      <c r="I429" s="6">
        <v>8</v>
      </c>
      <c r="J429" t="b">
        <f t="shared" si="6"/>
        <v>1</v>
      </c>
      <c r="K429" s="7" t="s">
        <v>945</v>
      </c>
      <c r="L429" s="7" t="s">
        <v>946</v>
      </c>
      <c r="M429" s="7" t="s">
        <v>2329</v>
      </c>
      <c r="N429" s="7" t="s">
        <v>2019</v>
      </c>
      <c r="O429" s="6">
        <v>10</v>
      </c>
      <c r="P429" s="7" t="s">
        <v>1971</v>
      </c>
      <c r="Q429" s="7" t="s">
        <v>2045</v>
      </c>
      <c r="R429" s="8"/>
      <c r="S429" s="7" t="s">
        <v>1943</v>
      </c>
      <c r="T429" s="7" t="s">
        <v>436</v>
      </c>
      <c r="U429" s="7" t="s">
        <v>945</v>
      </c>
      <c r="V429" s="8"/>
      <c r="W429" s="8"/>
      <c r="X429" s="6" t="b">
        <v>0</v>
      </c>
      <c r="Y429" s="7" t="s">
        <v>88</v>
      </c>
      <c r="Z429" s="7" t="s">
        <v>1944</v>
      </c>
      <c r="AA429" s="6" t="b">
        <v>0</v>
      </c>
      <c r="AB429" s="8"/>
      <c r="AC429" s="8"/>
      <c r="AD429" s="8"/>
      <c r="AE429" s="8"/>
      <c r="AF429" s="7" t="s">
        <v>436</v>
      </c>
      <c r="AG429" s="7" t="s">
        <v>88</v>
      </c>
      <c r="AH429" s="6">
        <v>8</v>
      </c>
    </row>
    <row r="430" spans="1:34" ht="15">
      <c r="A430" s="3" t="s">
        <v>947</v>
      </c>
      <c r="B430" s="4">
        <v>10</v>
      </c>
      <c r="C430" s="3" t="s">
        <v>88</v>
      </c>
      <c r="D430" s="3" t="s">
        <v>948</v>
      </c>
      <c r="E430" s="3" t="s">
        <v>428</v>
      </c>
      <c r="F430" s="5"/>
      <c r="H430" s="3" t="s">
        <v>2019</v>
      </c>
      <c r="I430" s="6">
        <v>8</v>
      </c>
      <c r="J430" t="b">
        <f t="shared" si="6"/>
        <v>1</v>
      </c>
      <c r="K430" s="7" t="s">
        <v>947</v>
      </c>
      <c r="L430" s="7" t="s">
        <v>948</v>
      </c>
      <c r="M430" s="7" t="s">
        <v>2330</v>
      </c>
      <c r="N430" s="7" t="s">
        <v>2019</v>
      </c>
      <c r="O430" s="6">
        <v>10</v>
      </c>
      <c r="P430" s="7" t="s">
        <v>1971</v>
      </c>
      <c r="Q430" s="7" t="s">
        <v>2051</v>
      </c>
      <c r="R430" s="8"/>
      <c r="S430" s="7" t="s">
        <v>1943</v>
      </c>
      <c r="T430" s="7" t="s">
        <v>428</v>
      </c>
      <c r="U430" s="7" t="s">
        <v>947</v>
      </c>
      <c r="V430" s="8"/>
      <c r="W430" s="8"/>
      <c r="X430" s="6" t="b">
        <v>0</v>
      </c>
      <c r="Y430" s="7" t="s">
        <v>88</v>
      </c>
      <c r="Z430" s="7" t="s">
        <v>1944</v>
      </c>
      <c r="AA430" s="6" t="b">
        <v>0</v>
      </c>
      <c r="AB430" s="8"/>
      <c r="AC430" s="8"/>
      <c r="AD430" s="8"/>
      <c r="AE430" s="8"/>
      <c r="AF430" s="7" t="s">
        <v>428</v>
      </c>
      <c r="AG430" s="7" t="s">
        <v>88</v>
      </c>
      <c r="AH430" s="6">
        <v>8</v>
      </c>
    </row>
    <row r="431" spans="1:34" ht="15">
      <c r="A431" s="3" t="s">
        <v>949</v>
      </c>
      <c r="B431" s="4">
        <v>10</v>
      </c>
      <c r="C431" s="3" t="s">
        <v>88</v>
      </c>
      <c r="D431" s="3" t="s">
        <v>950</v>
      </c>
      <c r="E431" s="3" t="s">
        <v>235</v>
      </c>
      <c r="F431" s="5"/>
      <c r="H431" s="3" t="s">
        <v>2019</v>
      </c>
      <c r="I431" s="6">
        <v>8</v>
      </c>
      <c r="J431" t="b">
        <f t="shared" si="6"/>
        <v>1</v>
      </c>
      <c r="K431" s="7" t="s">
        <v>949</v>
      </c>
      <c r="L431" s="7" t="s">
        <v>950</v>
      </c>
      <c r="M431" s="7" t="s">
        <v>2331</v>
      </c>
      <c r="N431" s="7" t="s">
        <v>2019</v>
      </c>
      <c r="O431" s="6">
        <v>10</v>
      </c>
      <c r="P431" s="7" t="s">
        <v>1971</v>
      </c>
      <c r="Q431" s="7" t="s">
        <v>2051</v>
      </c>
      <c r="R431" s="8"/>
      <c r="S431" s="7" t="s">
        <v>1943</v>
      </c>
      <c r="T431" s="7" t="s">
        <v>235</v>
      </c>
      <c r="U431" s="7" t="s">
        <v>949</v>
      </c>
      <c r="V431" s="8"/>
      <c r="W431" s="8"/>
      <c r="X431" s="6" t="b">
        <v>0</v>
      </c>
      <c r="Y431" s="7" t="s">
        <v>88</v>
      </c>
      <c r="Z431" s="7" t="s">
        <v>1944</v>
      </c>
      <c r="AA431" s="6" t="b">
        <v>0</v>
      </c>
      <c r="AB431" s="6">
        <v>5132</v>
      </c>
      <c r="AC431" s="6">
        <v>290</v>
      </c>
      <c r="AD431" s="6">
        <v>2078</v>
      </c>
      <c r="AE431" s="6">
        <v>7531</v>
      </c>
      <c r="AF431" s="7" t="s">
        <v>235</v>
      </c>
      <c r="AG431" s="7" t="s">
        <v>88</v>
      </c>
      <c r="AH431" s="6">
        <v>8</v>
      </c>
    </row>
    <row r="432" spans="1:34" ht="15">
      <c r="A432" s="3" t="s">
        <v>951</v>
      </c>
      <c r="B432" s="4">
        <v>10</v>
      </c>
      <c r="C432" s="3" t="s">
        <v>88</v>
      </c>
      <c r="D432" s="3" t="s">
        <v>952</v>
      </c>
      <c r="E432" s="3" t="s">
        <v>436</v>
      </c>
      <c r="F432" s="5"/>
      <c r="H432" s="3" t="s">
        <v>2019</v>
      </c>
      <c r="I432" s="6">
        <v>8</v>
      </c>
      <c r="J432" t="b">
        <f t="shared" si="6"/>
        <v>1</v>
      </c>
      <c r="K432" s="7" t="s">
        <v>951</v>
      </c>
      <c r="L432" s="7" t="s">
        <v>952</v>
      </c>
      <c r="M432" s="7" t="s">
        <v>2332</v>
      </c>
      <c r="N432" s="7" t="s">
        <v>2019</v>
      </c>
      <c r="O432" s="6">
        <v>10</v>
      </c>
      <c r="P432" s="7" t="s">
        <v>1971</v>
      </c>
      <c r="Q432" s="7" t="s">
        <v>2053</v>
      </c>
      <c r="R432" s="8"/>
      <c r="S432" s="7" t="s">
        <v>1943</v>
      </c>
      <c r="T432" s="7" t="s">
        <v>436</v>
      </c>
      <c r="U432" s="7" t="s">
        <v>951</v>
      </c>
      <c r="V432" s="8"/>
      <c r="W432" s="8"/>
      <c r="X432" s="6" t="b">
        <v>0</v>
      </c>
      <c r="Y432" s="7" t="s">
        <v>88</v>
      </c>
      <c r="Z432" s="7" t="s">
        <v>1944</v>
      </c>
      <c r="AA432" s="6" t="b">
        <v>0</v>
      </c>
      <c r="AB432" s="6">
        <v>6348</v>
      </c>
      <c r="AC432" s="6">
        <v>810</v>
      </c>
      <c r="AD432" s="6">
        <v>1213</v>
      </c>
      <c r="AE432" s="6">
        <v>8859</v>
      </c>
      <c r="AF432" s="7" t="s">
        <v>436</v>
      </c>
      <c r="AG432" s="7" t="s">
        <v>88</v>
      </c>
      <c r="AH432" s="6">
        <v>8</v>
      </c>
    </row>
    <row r="433" spans="1:34" ht="15">
      <c r="A433" s="3" t="s">
        <v>953</v>
      </c>
      <c r="B433" s="4">
        <v>10</v>
      </c>
      <c r="C433" s="3" t="s">
        <v>88</v>
      </c>
      <c r="D433" s="3" t="s">
        <v>954</v>
      </c>
      <c r="E433" s="3" t="s">
        <v>428</v>
      </c>
      <c r="F433" s="5"/>
      <c r="H433" s="3" t="s">
        <v>2019</v>
      </c>
      <c r="I433" s="6">
        <v>8</v>
      </c>
      <c r="J433" t="b">
        <f t="shared" si="6"/>
        <v>1</v>
      </c>
      <c r="K433" s="7" t="s">
        <v>953</v>
      </c>
      <c r="L433" s="7" t="s">
        <v>954</v>
      </c>
      <c r="M433" s="7" t="s">
        <v>2333</v>
      </c>
      <c r="N433" s="7" t="s">
        <v>2019</v>
      </c>
      <c r="O433" s="6">
        <v>10</v>
      </c>
      <c r="P433" s="7" t="s">
        <v>1971</v>
      </c>
      <c r="Q433" s="7" t="s">
        <v>2036</v>
      </c>
      <c r="R433" s="8"/>
      <c r="S433" s="7" t="s">
        <v>1943</v>
      </c>
      <c r="T433" s="7" t="s">
        <v>428</v>
      </c>
      <c r="U433" s="7" t="s">
        <v>953</v>
      </c>
      <c r="V433" s="8"/>
      <c r="W433" s="8"/>
      <c r="X433" s="6" t="b">
        <v>0</v>
      </c>
      <c r="Y433" s="7" t="s">
        <v>88</v>
      </c>
      <c r="Z433" s="7" t="s">
        <v>1944</v>
      </c>
      <c r="AA433" s="6" t="b">
        <v>0</v>
      </c>
      <c r="AB433" s="8"/>
      <c r="AC433" s="8"/>
      <c r="AD433" s="8"/>
      <c r="AE433" s="8"/>
      <c r="AF433" s="7" t="s">
        <v>428</v>
      </c>
      <c r="AG433" s="7" t="s">
        <v>88</v>
      </c>
      <c r="AH433" s="6">
        <v>8</v>
      </c>
    </row>
    <row r="434" spans="1:34" ht="15">
      <c r="A434" s="3" t="s">
        <v>955</v>
      </c>
      <c r="B434" s="4">
        <v>10</v>
      </c>
      <c r="C434" s="3" t="s">
        <v>88</v>
      </c>
      <c r="D434" s="3" t="s">
        <v>956</v>
      </c>
      <c r="E434" s="3" t="s">
        <v>235</v>
      </c>
      <c r="F434" s="5"/>
      <c r="H434" s="3" t="s">
        <v>2019</v>
      </c>
      <c r="I434" s="6">
        <v>8</v>
      </c>
      <c r="J434" t="b">
        <f t="shared" si="6"/>
        <v>1</v>
      </c>
      <c r="K434" s="7" t="s">
        <v>955</v>
      </c>
      <c r="L434" s="7" t="s">
        <v>956</v>
      </c>
      <c r="M434" s="7" t="s">
        <v>2334</v>
      </c>
      <c r="N434" s="7" t="s">
        <v>2019</v>
      </c>
      <c r="O434" s="6">
        <v>10</v>
      </c>
      <c r="P434" s="7" t="s">
        <v>1971</v>
      </c>
      <c r="Q434" s="7" t="s">
        <v>2055</v>
      </c>
      <c r="R434" s="8"/>
      <c r="S434" s="7" t="s">
        <v>1943</v>
      </c>
      <c r="T434" s="7" t="s">
        <v>235</v>
      </c>
      <c r="U434" s="7" t="s">
        <v>955</v>
      </c>
      <c r="V434" s="8"/>
      <c r="W434" s="8"/>
      <c r="X434" s="6" t="b">
        <v>0</v>
      </c>
      <c r="Y434" s="7" t="s">
        <v>88</v>
      </c>
      <c r="Z434" s="7" t="s">
        <v>1944</v>
      </c>
      <c r="AA434" s="6" t="b">
        <v>0</v>
      </c>
      <c r="AB434" s="6">
        <v>7614</v>
      </c>
      <c r="AC434" s="6">
        <v>597</v>
      </c>
      <c r="AD434" s="6">
        <v>1088</v>
      </c>
      <c r="AE434" s="6">
        <v>9299</v>
      </c>
      <c r="AF434" s="7" t="s">
        <v>235</v>
      </c>
      <c r="AG434" s="7" t="s">
        <v>88</v>
      </c>
      <c r="AH434" s="6">
        <v>8</v>
      </c>
    </row>
    <row r="435" spans="1:34" ht="15">
      <c r="A435" s="3" t="s">
        <v>957</v>
      </c>
      <c r="B435" s="4">
        <v>10</v>
      </c>
      <c r="C435" s="3" t="s">
        <v>88</v>
      </c>
      <c r="D435" s="3" t="s">
        <v>958</v>
      </c>
      <c r="E435" s="3" t="s">
        <v>436</v>
      </c>
      <c r="F435" s="5"/>
      <c r="H435" s="3" t="s">
        <v>2019</v>
      </c>
      <c r="I435" s="6">
        <v>8</v>
      </c>
      <c r="J435" t="b">
        <f t="shared" si="6"/>
        <v>1</v>
      </c>
      <c r="K435" s="7" t="s">
        <v>957</v>
      </c>
      <c r="L435" s="7" t="s">
        <v>958</v>
      </c>
      <c r="M435" s="7" t="s">
        <v>2335</v>
      </c>
      <c r="N435" s="7" t="s">
        <v>2019</v>
      </c>
      <c r="O435" s="6">
        <v>10</v>
      </c>
      <c r="P435" s="7" t="s">
        <v>1971</v>
      </c>
      <c r="Q435" s="7" t="s">
        <v>2093</v>
      </c>
      <c r="R435" s="8"/>
      <c r="S435" s="7" t="s">
        <v>1943</v>
      </c>
      <c r="T435" s="7" t="s">
        <v>436</v>
      </c>
      <c r="U435" s="7" t="s">
        <v>957</v>
      </c>
      <c r="V435" s="8"/>
      <c r="W435" s="8"/>
      <c r="X435" s="6" t="b">
        <v>0</v>
      </c>
      <c r="Y435" s="7" t="s">
        <v>88</v>
      </c>
      <c r="Z435" s="7" t="s">
        <v>1944</v>
      </c>
      <c r="AA435" s="6" t="b">
        <v>0</v>
      </c>
      <c r="AB435" s="8"/>
      <c r="AC435" s="8"/>
      <c r="AD435" s="8"/>
      <c r="AE435" s="8"/>
      <c r="AF435" s="7" t="s">
        <v>436</v>
      </c>
      <c r="AG435" s="7" t="s">
        <v>88</v>
      </c>
      <c r="AH435" s="6">
        <v>8</v>
      </c>
    </row>
    <row r="436" spans="1:34" ht="15">
      <c r="A436" s="3" t="s">
        <v>959</v>
      </c>
      <c r="B436" s="4">
        <v>10</v>
      </c>
      <c r="C436" s="3" t="s">
        <v>88</v>
      </c>
      <c r="D436" s="3" t="s">
        <v>960</v>
      </c>
      <c r="E436" s="3" t="s">
        <v>436</v>
      </c>
      <c r="F436" s="5"/>
      <c r="H436" s="3" t="s">
        <v>2019</v>
      </c>
      <c r="I436" s="6">
        <v>8</v>
      </c>
      <c r="J436" t="b">
        <f t="shared" si="6"/>
        <v>1</v>
      </c>
      <c r="K436" s="7" t="s">
        <v>959</v>
      </c>
      <c r="L436" s="7" t="s">
        <v>960</v>
      </c>
      <c r="M436" s="7" t="s">
        <v>2336</v>
      </c>
      <c r="N436" s="7" t="s">
        <v>2019</v>
      </c>
      <c r="O436" s="6">
        <v>10</v>
      </c>
      <c r="P436" s="7" t="s">
        <v>1971</v>
      </c>
      <c r="Q436" s="7" t="s">
        <v>2039</v>
      </c>
      <c r="R436" s="8"/>
      <c r="S436" s="7" t="s">
        <v>1943</v>
      </c>
      <c r="T436" s="7" t="s">
        <v>436</v>
      </c>
      <c r="U436" s="7" t="s">
        <v>959</v>
      </c>
      <c r="V436" s="8"/>
      <c r="W436" s="8"/>
      <c r="X436" s="6" t="b">
        <v>0</v>
      </c>
      <c r="Y436" s="7" t="s">
        <v>88</v>
      </c>
      <c r="Z436" s="7" t="s">
        <v>1944</v>
      </c>
      <c r="AA436" s="6" t="b">
        <v>0</v>
      </c>
      <c r="AB436" s="8"/>
      <c r="AC436" s="8"/>
      <c r="AD436" s="8"/>
      <c r="AE436" s="8"/>
      <c r="AF436" s="7" t="s">
        <v>436</v>
      </c>
      <c r="AG436" s="7" t="s">
        <v>88</v>
      </c>
      <c r="AH436" s="6">
        <v>8</v>
      </c>
    </row>
    <row r="437" spans="1:34" ht="15">
      <c r="A437" s="3" t="s">
        <v>961</v>
      </c>
      <c r="B437" s="4">
        <v>10</v>
      </c>
      <c r="C437" s="3" t="s">
        <v>88</v>
      </c>
      <c r="D437" s="3" t="s">
        <v>962</v>
      </c>
      <c r="E437" s="3" t="s">
        <v>436</v>
      </c>
      <c r="F437" s="5"/>
      <c r="H437" s="3" t="s">
        <v>2019</v>
      </c>
      <c r="I437" s="6">
        <v>8</v>
      </c>
      <c r="J437" t="b">
        <f t="shared" si="6"/>
        <v>1</v>
      </c>
      <c r="K437" s="7" t="s">
        <v>961</v>
      </c>
      <c r="L437" s="7" t="s">
        <v>962</v>
      </c>
      <c r="M437" s="7" t="s">
        <v>2337</v>
      </c>
      <c r="N437" s="7" t="s">
        <v>2019</v>
      </c>
      <c r="O437" s="6">
        <v>10</v>
      </c>
      <c r="P437" s="7" t="s">
        <v>1971</v>
      </c>
      <c r="Q437" s="7" t="s">
        <v>2069</v>
      </c>
      <c r="R437" s="8"/>
      <c r="S437" s="7" t="s">
        <v>1943</v>
      </c>
      <c r="T437" s="7" t="s">
        <v>436</v>
      </c>
      <c r="U437" s="7" t="s">
        <v>961</v>
      </c>
      <c r="V437" s="8"/>
      <c r="W437" s="8"/>
      <c r="X437" s="6" t="b">
        <v>0</v>
      </c>
      <c r="Y437" s="7" t="s">
        <v>88</v>
      </c>
      <c r="Z437" s="7" t="s">
        <v>1944</v>
      </c>
      <c r="AA437" s="6" t="b">
        <v>0</v>
      </c>
      <c r="AB437" s="6">
        <v>6631</v>
      </c>
      <c r="AC437" s="6">
        <v>711</v>
      </c>
      <c r="AD437" s="6">
        <v>974</v>
      </c>
      <c r="AE437" s="6">
        <v>8843</v>
      </c>
      <c r="AF437" s="7" t="s">
        <v>436</v>
      </c>
      <c r="AG437" s="7" t="s">
        <v>88</v>
      </c>
      <c r="AH437" s="6">
        <v>8</v>
      </c>
    </row>
    <row r="438" spans="1:34" ht="15">
      <c r="A438" s="3" t="s">
        <v>963</v>
      </c>
      <c r="B438" s="4">
        <v>10</v>
      </c>
      <c r="C438" s="3" t="s">
        <v>88</v>
      </c>
      <c r="D438" s="3" t="s">
        <v>964</v>
      </c>
      <c r="E438" s="3" t="s">
        <v>428</v>
      </c>
      <c r="F438" s="5"/>
      <c r="H438" s="3" t="s">
        <v>2019</v>
      </c>
      <c r="I438" s="6">
        <v>8</v>
      </c>
      <c r="J438" t="b">
        <f t="shared" si="6"/>
        <v>1</v>
      </c>
      <c r="K438" s="7" t="s">
        <v>963</v>
      </c>
      <c r="L438" s="7" t="s">
        <v>964</v>
      </c>
      <c r="M438" s="7" t="s">
        <v>2338</v>
      </c>
      <c r="N438" s="7" t="s">
        <v>2019</v>
      </c>
      <c r="O438" s="6">
        <v>10</v>
      </c>
      <c r="P438" s="7" t="s">
        <v>1971</v>
      </c>
      <c r="Q438" s="7" t="s">
        <v>1950</v>
      </c>
      <c r="R438" s="8"/>
      <c r="S438" s="7" t="s">
        <v>1943</v>
      </c>
      <c r="T438" s="7" t="s">
        <v>428</v>
      </c>
      <c r="U438" s="7" t="s">
        <v>963</v>
      </c>
      <c r="V438" s="8"/>
      <c r="W438" s="8"/>
      <c r="X438" s="6" t="b">
        <v>0</v>
      </c>
      <c r="Y438" s="7" t="s">
        <v>88</v>
      </c>
      <c r="Z438" s="7" t="s">
        <v>1944</v>
      </c>
      <c r="AA438" s="6" t="b">
        <v>0</v>
      </c>
      <c r="AB438" s="6">
        <v>9895</v>
      </c>
      <c r="AC438" s="6">
        <v>348</v>
      </c>
      <c r="AD438" s="6">
        <v>1061</v>
      </c>
      <c r="AE438" s="6">
        <v>11304</v>
      </c>
      <c r="AF438" s="7" t="s">
        <v>428</v>
      </c>
      <c r="AG438" s="7" t="s">
        <v>88</v>
      </c>
      <c r="AH438" s="6">
        <v>8</v>
      </c>
    </row>
    <row r="439" spans="1:34" ht="15">
      <c r="A439" s="3" t="s">
        <v>965</v>
      </c>
      <c r="B439" s="4">
        <v>10</v>
      </c>
      <c r="C439" s="3" t="s">
        <v>88</v>
      </c>
      <c r="D439" s="3" t="s">
        <v>966</v>
      </c>
      <c r="E439" s="3" t="s">
        <v>433</v>
      </c>
      <c r="F439" s="5"/>
      <c r="H439" s="3" t="s">
        <v>2019</v>
      </c>
      <c r="I439" s="6">
        <v>8</v>
      </c>
      <c r="J439" t="b">
        <f t="shared" si="6"/>
        <v>1</v>
      </c>
      <c r="K439" s="7" t="s">
        <v>965</v>
      </c>
      <c r="L439" s="7" t="s">
        <v>966</v>
      </c>
      <c r="M439" s="7" t="s">
        <v>2339</v>
      </c>
      <c r="N439" s="7" t="s">
        <v>2019</v>
      </c>
      <c r="O439" s="6">
        <v>10</v>
      </c>
      <c r="P439" s="7" t="s">
        <v>1971</v>
      </c>
      <c r="Q439" s="7" t="s">
        <v>1951</v>
      </c>
      <c r="R439" s="8"/>
      <c r="S439" s="7" t="s">
        <v>1943</v>
      </c>
      <c r="T439" s="7" t="s">
        <v>433</v>
      </c>
      <c r="U439" s="7" t="s">
        <v>965</v>
      </c>
      <c r="V439" s="8"/>
      <c r="W439" s="8"/>
      <c r="X439" s="6" t="b">
        <v>0</v>
      </c>
      <c r="Y439" s="7" t="s">
        <v>88</v>
      </c>
      <c r="Z439" s="7" t="s">
        <v>1944</v>
      </c>
      <c r="AA439" s="6" t="b">
        <v>0</v>
      </c>
      <c r="AB439" s="6">
        <v>49888</v>
      </c>
      <c r="AC439" s="6">
        <v>1846</v>
      </c>
      <c r="AD439" s="6">
        <v>4652</v>
      </c>
      <c r="AE439" s="6">
        <v>56386</v>
      </c>
      <c r="AF439" s="7" t="s">
        <v>433</v>
      </c>
      <c r="AG439" s="7" t="s">
        <v>88</v>
      </c>
      <c r="AH439" s="6">
        <v>8</v>
      </c>
    </row>
    <row r="440" spans="1:34" ht="15">
      <c r="A440" s="3" t="s">
        <v>967</v>
      </c>
      <c r="B440" s="4">
        <v>10</v>
      </c>
      <c r="C440" s="3" t="s">
        <v>88</v>
      </c>
      <c r="D440" s="3" t="s">
        <v>968</v>
      </c>
      <c r="E440" s="3" t="s">
        <v>433</v>
      </c>
      <c r="F440" s="5"/>
      <c r="H440" s="3" t="s">
        <v>2019</v>
      </c>
      <c r="I440" s="6">
        <v>8</v>
      </c>
      <c r="J440" t="b">
        <f t="shared" si="6"/>
        <v>1</v>
      </c>
      <c r="K440" s="7" t="s">
        <v>967</v>
      </c>
      <c r="L440" s="7" t="s">
        <v>968</v>
      </c>
      <c r="M440" s="7" t="s">
        <v>2340</v>
      </c>
      <c r="N440" s="7" t="s">
        <v>2019</v>
      </c>
      <c r="O440" s="6">
        <v>10</v>
      </c>
      <c r="P440" s="7" t="s">
        <v>1971</v>
      </c>
      <c r="Q440" s="7" t="s">
        <v>1952</v>
      </c>
      <c r="R440" s="8"/>
      <c r="S440" s="7" t="s">
        <v>1943</v>
      </c>
      <c r="T440" s="7" t="s">
        <v>433</v>
      </c>
      <c r="U440" s="7" t="s">
        <v>967</v>
      </c>
      <c r="V440" s="8"/>
      <c r="W440" s="8"/>
      <c r="X440" s="6" t="b">
        <v>0</v>
      </c>
      <c r="Y440" s="7" t="s">
        <v>88</v>
      </c>
      <c r="Z440" s="7" t="s">
        <v>1944</v>
      </c>
      <c r="AA440" s="6" t="b">
        <v>0</v>
      </c>
      <c r="AB440" s="8"/>
      <c r="AC440" s="8"/>
      <c r="AD440" s="8"/>
      <c r="AE440" s="8"/>
      <c r="AF440" s="7" t="s">
        <v>433</v>
      </c>
      <c r="AG440" s="7" t="s">
        <v>88</v>
      </c>
      <c r="AH440" s="6">
        <v>8</v>
      </c>
    </row>
    <row r="441" spans="1:34" ht="15">
      <c r="A441" s="3" t="s">
        <v>969</v>
      </c>
      <c r="B441" s="4">
        <v>10</v>
      </c>
      <c r="C441" s="3" t="s">
        <v>88</v>
      </c>
      <c r="D441" s="3" t="s">
        <v>970</v>
      </c>
      <c r="E441" s="3" t="s">
        <v>436</v>
      </c>
      <c r="F441" s="5"/>
      <c r="H441" s="3" t="s">
        <v>2019</v>
      </c>
      <c r="I441" s="6">
        <v>8</v>
      </c>
      <c r="J441" t="b">
        <f t="shared" si="6"/>
        <v>1</v>
      </c>
      <c r="K441" s="7" t="s">
        <v>969</v>
      </c>
      <c r="L441" s="7" t="s">
        <v>970</v>
      </c>
      <c r="M441" s="7" t="s">
        <v>2341</v>
      </c>
      <c r="N441" s="7" t="s">
        <v>2019</v>
      </c>
      <c r="O441" s="6">
        <v>10</v>
      </c>
      <c r="P441" s="7" t="s">
        <v>1971</v>
      </c>
      <c r="Q441" s="7" t="s">
        <v>1953</v>
      </c>
      <c r="R441" s="8"/>
      <c r="S441" s="7" t="s">
        <v>1943</v>
      </c>
      <c r="T441" s="7" t="s">
        <v>436</v>
      </c>
      <c r="U441" s="7" t="s">
        <v>969</v>
      </c>
      <c r="V441" s="8"/>
      <c r="W441" s="8"/>
      <c r="X441" s="6" t="b">
        <v>0</v>
      </c>
      <c r="Y441" s="7" t="s">
        <v>88</v>
      </c>
      <c r="Z441" s="7" t="s">
        <v>1944</v>
      </c>
      <c r="AA441" s="6" t="b">
        <v>0</v>
      </c>
      <c r="AB441" s="6">
        <v>6011</v>
      </c>
      <c r="AC441" s="6">
        <v>513</v>
      </c>
      <c r="AD441" s="6">
        <v>611</v>
      </c>
      <c r="AE441" s="6">
        <v>7135</v>
      </c>
      <c r="AF441" s="7" t="s">
        <v>436</v>
      </c>
      <c r="AG441" s="7" t="s">
        <v>88</v>
      </c>
      <c r="AH441" s="6">
        <v>8</v>
      </c>
    </row>
    <row r="442" spans="1:34" ht="15">
      <c r="A442" s="3" t="s">
        <v>971</v>
      </c>
      <c r="B442" s="4">
        <v>10</v>
      </c>
      <c r="C442" s="3" t="s">
        <v>88</v>
      </c>
      <c r="D442" s="3" t="s">
        <v>972</v>
      </c>
      <c r="E442" s="3" t="s">
        <v>436</v>
      </c>
      <c r="F442" s="5"/>
      <c r="H442" s="3" t="s">
        <v>2019</v>
      </c>
      <c r="I442" s="6">
        <v>8</v>
      </c>
      <c r="J442" t="b">
        <f t="shared" si="6"/>
        <v>1</v>
      </c>
      <c r="K442" s="7" t="s">
        <v>971</v>
      </c>
      <c r="L442" s="7" t="s">
        <v>972</v>
      </c>
      <c r="M442" s="7" t="s">
        <v>2342</v>
      </c>
      <c r="N442" s="7" t="s">
        <v>2019</v>
      </c>
      <c r="O442" s="6">
        <v>10</v>
      </c>
      <c r="P442" s="7" t="s">
        <v>1971</v>
      </c>
      <c r="Q442" s="7" t="s">
        <v>1954</v>
      </c>
      <c r="R442" s="8"/>
      <c r="S442" s="7" t="s">
        <v>1943</v>
      </c>
      <c r="T442" s="7" t="s">
        <v>436</v>
      </c>
      <c r="U442" s="7" t="s">
        <v>971</v>
      </c>
      <c r="V442" s="8"/>
      <c r="W442" s="8"/>
      <c r="X442" s="6" t="b">
        <v>0</v>
      </c>
      <c r="Y442" s="7" t="s">
        <v>88</v>
      </c>
      <c r="Z442" s="7" t="s">
        <v>1944</v>
      </c>
      <c r="AA442" s="6" t="b">
        <v>0</v>
      </c>
      <c r="AB442" s="8"/>
      <c r="AC442" s="8"/>
      <c r="AD442" s="8"/>
      <c r="AE442" s="8"/>
      <c r="AF442" s="7" t="s">
        <v>436</v>
      </c>
      <c r="AG442" s="7" t="s">
        <v>88</v>
      </c>
      <c r="AH442" s="6">
        <v>8</v>
      </c>
    </row>
    <row r="443" spans="1:34" ht="15">
      <c r="A443" s="3" t="s">
        <v>973</v>
      </c>
      <c r="B443" s="4">
        <v>10</v>
      </c>
      <c r="C443" s="3" t="s">
        <v>88</v>
      </c>
      <c r="D443" s="3" t="s">
        <v>974</v>
      </c>
      <c r="E443" s="3" t="s">
        <v>436</v>
      </c>
      <c r="F443" s="5"/>
      <c r="H443" s="3" t="s">
        <v>2019</v>
      </c>
      <c r="I443" s="6">
        <v>8</v>
      </c>
      <c r="J443" t="b">
        <f t="shared" si="6"/>
        <v>1</v>
      </c>
      <c r="K443" s="7" t="s">
        <v>973</v>
      </c>
      <c r="L443" s="7" t="s">
        <v>974</v>
      </c>
      <c r="M443" s="7" t="s">
        <v>2343</v>
      </c>
      <c r="N443" s="7" t="s">
        <v>2019</v>
      </c>
      <c r="O443" s="6">
        <v>10</v>
      </c>
      <c r="P443" s="7" t="s">
        <v>1971</v>
      </c>
      <c r="Q443" s="7" t="s">
        <v>1955</v>
      </c>
      <c r="R443" s="8"/>
      <c r="S443" s="7" t="s">
        <v>1943</v>
      </c>
      <c r="T443" s="7" t="s">
        <v>436</v>
      </c>
      <c r="U443" s="7" t="s">
        <v>973</v>
      </c>
      <c r="V443" s="8"/>
      <c r="W443" s="8"/>
      <c r="X443" s="6" t="b">
        <v>0</v>
      </c>
      <c r="Y443" s="7" t="s">
        <v>88</v>
      </c>
      <c r="Z443" s="7" t="s">
        <v>1944</v>
      </c>
      <c r="AA443" s="6" t="b">
        <v>0</v>
      </c>
      <c r="AB443" s="6">
        <v>100</v>
      </c>
      <c r="AC443" s="6">
        <v>100</v>
      </c>
      <c r="AD443" s="6">
        <v>50</v>
      </c>
      <c r="AE443" s="6">
        <v>250</v>
      </c>
      <c r="AF443" s="7" t="s">
        <v>436</v>
      </c>
      <c r="AG443" s="7" t="s">
        <v>88</v>
      </c>
      <c r="AH443" s="6">
        <v>8</v>
      </c>
    </row>
    <row r="444" spans="1:34" ht="15">
      <c r="A444" s="3" t="s">
        <v>975</v>
      </c>
      <c r="B444" s="4">
        <v>10</v>
      </c>
      <c r="C444" s="3" t="s">
        <v>88</v>
      </c>
      <c r="D444" s="3" t="s">
        <v>976</v>
      </c>
      <c r="E444" s="3" t="s">
        <v>436</v>
      </c>
      <c r="F444" s="5"/>
      <c r="H444" s="3" t="s">
        <v>2019</v>
      </c>
      <c r="I444" s="6">
        <v>8</v>
      </c>
      <c r="J444" t="b">
        <f t="shared" si="6"/>
        <v>1</v>
      </c>
      <c r="K444" s="7" t="s">
        <v>975</v>
      </c>
      <c r="L444" s="7" t="s">
        <v>976</v>
      </c>
      <c r="M444" s="7" t="s">
        <v>2344</v>
      </c>
      <c r="N444" s="7" t="s">
        <v>2019</v>
      </c>
      <c r="O444" s="6">
        <v>10</v>
      </c>
      <c r="P444" s="7" t="s">
        <v>1971</v>
      </c>
      <c r="Q444" s="7" t="s">
        <v>1956</v>
      </c>
      <c r="R444" s="8"/>
      <c r="S444" s="7" t="s">
        <v>1943</v>
      </c>
      <c r="T444" s="7" t="s">
        <v>436</v>
      </c>
      <c r="U444" s="7" t="s">
        <v>975</v>
      </c>
      <c r="V444" s="8"/>
      <c r="W444" s="8"/>
      <c r="X444" s="6" t="b">
        <v>0</v>
      </c>
      <c r="Y444" s="7" t="s">
        <v>88</v>
      </c>
      <c r="Z444" s="7" t="s">
        <v>1944</v>
      </c>
      <c r="AA444" s="6" t="b">
        <v>0</v>
      </c>
      <c r="AB444" s="6">
        <v>4872</v>
      </c>
      <c r="AC444" s="6">
        <v>211</v>
      </c>
      <c r="AD444" s="6">
        <v>676</v>
      </c>
      <c r="AE444" s="6">
        <v>5759</v>
      </c>
      <c r="AF444" s="7" t="s">
        <v>436</v>
      </c>
      <c r="AG444" s="7" t="s">
        <v>88</v>
      </c>
      <c r="AH444" s="6">
        <v>8</v>
      </c>
    </row>
    <row r="445" spans="1:34" ht="15">
      <c r="A445" s="3" t="s">
        <v>977</v>
      </c>
      <c r="B445" s="4">
        <v>10</v>
      </c>
      <c r="C445" s="3" t="s">
        <v>91</v>
      </c>
      <c r="D445" s="3" t="s">
        <v>978</v>
      </c>
      <c r="E445" s="3" t="s">
        <v>436</v>
      </c>
      <c r="F445" s="5"/>
      <c r="H445" s="3" t="s">
        <v>2019</v>
      </c>
      <c r="I445" s="6">
        <v>8</v>
      </c>
      <c r="J445" t="b">
        <f t="shared" si="6"/>
        <v>1</v>
      </c>
      <c r="K445" s="7" t="s">
        <v>977</v>
      </c>
      <c r="L445" s="7" t="s">
        <v>978</v>
      </c>
      <c r="M445" s="7" t="s">
        <v>2345</v>
      </c>
      <c r="N445" s="7" t="s">
        <v>2019</v>
      </c>
      <c r="O445" s="6">
        <v>10</v>
      </c>
      <c r="P445" s="7" t="s">
        <v>1972</v>
      </c>
      <c r="Q445" s="7" t="s">
        <v>2066</v>
      </c>
      <c r="R445" s="8"/>
      <c r="S445" s="7" t="s">
        <v>1943</v>
      </c>
      <c r="T445" s="7" t="s">
        <v>436</v>
      </c>
      <c r="U445" s="7" t="s">
        <v>977</v>
      </c>
      <c r="V445" s="8"/>
      <c r="W445" s="8"/>
      <c r="X445" s="6" t="b">
        <v>0</v>
      </c>
      <c r="Y445" s="7" t="s">
        <v>91</v>
      </c>
      <c r="Z445" s="7" t="s">
        <v>1944</v>
      </c>
      <c r="AA445" s="6" t="b">
        <v>0</v>
      </c>
      <c r="AB445" s="6">
        <v>14000</v>
      </c>
      <c r="AC445" s="6">
        <v>150</v>
      </c>
      <c r="AD445" s="6">
        <v>450</v>
      </c>
      <c r="AE445" s="6">
        <v>15000</v>
      </c>
      <c r="AF445" s="7" t="s">
        <v>436</v>
      </c>
      <c r="AG445" s="7" t="s">
        <v>91</v>
      </c>
      <c r="AH445" s="6">
        <v>8</v>
      </c>
    </row>
    <row r="446" spans="1:34" ht="15">
      <c r="A446" s="3" t="s">
        <v>979</v>
      </c>
      <c r="B446" s="4">
        <v>10</v>
      </c>
      <c r="C446" s="3" t="s">
        <v>91</v>
      </c>
      <c r="D446" s="3" t="s">
        <v>980</v>
      </c>
      <c r="E446" s="3" t="s">
        <v>436</v>
      </c>
      <c r="F446" s="5"/>
      <c r="H446" s="3" t="s">
        <v>2019</v>
      </c>
      <c r="I446" s="6">
        <v>8</v>
      </c>
      <c r="J446" t="b">
        <f t="shared" si="6"/>
        <v>1</v>
      </c>
      <c r="K446" s="7" t="s">
        <v>979</v>
      </c>
      <c r="L446" s="7" t="s">
        <v>980</v>
      </c>
      <c r="M446" s="7" t="s">
        <v>2346</v>
      </c>
      <c r="N446" s="7" t="s">
        <v>2019</v>
      </c>
      <c r="O446" s="6">
        <v>10</v>
      </c>
      <c r="P446" s="7" t="s">
        <v>1972</v>
      </c>
      <c r="Q446" s="7" t="s">
        <v>2045</v>
      </c>
      <c r="R446" s="8"/>
      <c r="S446" s="7" t="s">
        <v>1943</v>
      </c>
      <c r="T446" s="7" t="s">
        <v>436</v>
      </c>
      <c r="U446" s="7" t="s">
        <v>979</v>
      </c>
      <c r="V446" s="8"/>
      <c r="W446" s="8"/>
      <c r="X446" s="6" t="b">
        <v>0</v>
      </c>
      <c r="Y446" s="7" t="s">
        <v>91</v>
      </c>
      <c r="Z446" s="7" t="s">
        <v>1944</v>
      </c>
      <c r="AA446" s="6" t="b">
        <v>0</v>
      </c>
      <c r="AB446" s="6">
        <v>46248</v>
      </c>
      <c r="AC446" s="6">
        <v>3900</v>
      </c>
      <c r="AD446" s="6">
        <v>6986</v>
      </c>
      <c r="AE446" s="6">
        <v>57134</v>
      </c>
      <c r="AF446" s="7" t="s">
        <v>436</v>
      </c>
      <c r="AG446" s="7" t="s">
        <v>91</v>
      </c>
      <c r="AH446" s="6">
        <v>8</v>
      </c>
    </row>
    <row r="447" spans="1:34" ht="15">
      <c r="A447" s="3" t="s">
        <v>981</v>
      </c>
      <c r="B447" s="4">
        <v>10</v>
      </c>
      <c r="C447" s="3" t="s">
        <v>91</v>
      </c>
      <c r="D447" s="3" t="s">
        <v>982</v>
      </c>
      <c r="E447" s="3" t="s">
        <v>436</v>
      </c>
      <c r="F447" s="5"/>
      <c r="H447" s="3" t="s">
        <v>2019</v>
      </c>
      <c r="I447" s="6">
        <v>8</v>
      </c>
      <c r="J447" t="b">
        <f t="shared" si="6"/>
        <v>1</v>
      </c>
      <c r="K447" s="7" t="s">
        <v>981</v>
      </c>
      <c r="L447" s="7" t="s">
        <v>982</v>
      </c>
      <c r="M447" s="7" t="s">
        <v>2347</v>
      </c>
      <c r="N447" s="7" t="s">
        <v>2019</v>
      </c>
      <c r="O447" s="6">
        <v>10</v>
      </c>
      <c r="P447" s="7" t="s">
        <v>1972</v>
      </c>
      <c r="Q447" s="7" t="s">
        <v>2051</v>
      </c>
      <c r="R447" s="8"/>
      <c r="S447" s="7" t="s">
        <v>1943</v>
      </c>
      <c r="T447" s="7" t="s">
        <v>436</v>
      </c>
      <c r="U447" s="7" t="s">
        <v>981</v>
      </c>
      <c r="V447" s="8"/>
      <c r="W447" s="8"/>
      <c r="X447" s="6" t="b">
        <v>0</v>
      </c>
      <c r="Y447" s="7" t="s">
        <v>91</v>
      </c>
      <c r="Z447" s="7" t="s">
        <v>1944</v>
      </c>
      <c r="AA447" s="6" t="b">
        <v>0</v>
      </c>
      <c r="AB447" s="6">
        <v>31338</v>
      </c>
      <c r="AC447" s="6">
        <v>1324</v>
      </c>
      <c r="AD447" s="6">
        <v>3746</v>
      </c>
      <c r="AE447" s="6">
        <v>36501</v>
      </c>
      <c r="AF447" s="7" t="s">
        <v>436</v>
      </c>
      <c r="AG447" s="7" t="s">
        <v>91</v>
      </c>
      <c r="AH447" s="6">
        <v>8</v>
      </c>
    </row>
    <row r="448" spans="1:34" ht="15">
      <c r="A448" s="3" t="s">
        <v>983</v>
      </c>
      <c r="B448" s="4">
        <v>10</v>
      </c>
      <c r="C448" s="3" t="s">
        <v>91</v>
      </c>
      <c r="D448" s="3" t="s">
        <v>984</v>
      </c>
      <c r="E448" s="3" t="s">
        <v>436</v>
      </c>
      <c r="F448" s="5"/>
      <c r="H448" s="3" t="s">
        <v>2019</v>
      </c>
      <c r="I448" s="6">
        <v>8</v>
      </c>
      <c r="J448" t="b">
        <f t="shared" si="6"/>
        <v>1</v>
      </c>
      <c r="K448" s="7" t="s">
        <v>983</v>
      </c>
      <c r="L448" s="7" t="s">
        <v>984</v>
      </c>
      <c r="M448" s="7" t="s">
        <v>2348</v>
      </c>
      <c r="N448" s="7" t="s">
        <v>2019</v>
      </c>
      <c r="O448" s="6">
        <v>10</v>
      </c>
      <c r="P448" s="7" t="s">
        <v>1972</v>
      </c>
      <c r="Q448" s="7" t="s">
        <v>2036</v>
      </c>
      <c r="R448" s="8"/>
      <c r="S448" s="7" t="s">
        <v>1943</v>
      </c>
      <c r="T448" s="7" t="s">
        <v>436</v>
      </c>
      <c r="U448" s="7" t="s">
        <v>983</v>
      </c>
      <c r="V448" s="8"/>
      <c r="W448" s="8"/>
      <c r="X448" s="6" t="b">
        <v>0</v>
      </c>
      <c r="Y448" s="7" t="s">
        <v>91</v>
      </c>
      <c r="Z448" s="7" t="s">
        <v>1944</v>
      </c>
      <c r="AA448" s="6" t="b">
        <v>0</v>
      </c>
      <c r="AB448" s="6">
        <v>1315</v>
      </c>
      <c r="AC448" s="6">
        <v>285</v>
      </c>
      <c r="AD448" s="6">
        <v>294</v>
      </c>
      <c r="AE448" s="6">
        <v>1894</v>
      </c>
      <c r="AF448" s="7" t="s">
        <v>436</v>
      </c>
      <c r="AG448" s="7" t="s">
        <v>91</v>
      </c>
      <c r="AH448" s="6">
        <v>8</v>
      </c>
    </row>
    <row r="449" spans="1:34" ht="15">
      <c r="A449" s="3" t="s">
        <v>985</v>
      </c>
      <c r="B449" s="4">
        <v>10</v>
      </c>
      <c r="C449" s="3" t="s">
        <v>91</v>
      </c>
      <c r="D449" s="3" t="s">
        <v>986</v>
      </c>
      <c r="E449" s="3" t="s">
        <v>436</v>
      </c>
      <c r="F449" s="5"/>
      <c r="H449" s="3" t="s">
        <v>2019</v>
      </c>
      <c r="I449" s="6">
        <v>8</v>
      </c>
      <c r="J449" t="b">
        <f t="shared" si="6"/>
        <v>1</v>
      </c>
      <c r="K449" s="7" t="s">
        <v>985</v>
      </c>
      <c r="L449" s="7" t="s">
        <v>986</v>
      </c>
      <c r="M449" s="7" t="s">
        <v>2349</v>
      </c>
      <c r="N449" s="7" t="s">
        <v>2019</v>
      </c>
      <c r="O449" s="6">
        <v>10</v>
      </c>
      <c r="P449" s="7" t="s">
        <v>1972</v>
      </c>
      <c r="Q449" s="7" t="s">
        <v>2055</v>
      </c>
      <c r="R449" s="8"/>
      <c r="S449" s="7" t="s">
        <v>1943</v>
      </c>
      <c r="T449" s="7" t="s">
        <v>436</v>
      </c>
      <c r="U449" s="7" t="s">
        <v>985</v>
      </c>
      <c r="V449" s="8"/>
      <c r="W449" s="8"/>
      <c r="X449" s="6" t="b">
        <v>0</v>
      </c>
      <c r="Y449" s="7" t="s">
        <v>91</v>
      </c>
      <c r="Z449" s="7" t="s">
        <v>1944</v>
      </c>
      <c r="AA449" s="6" t="b">
        <v>0</v>
      </c>
      <c r="AB449" s="6">
        <v>4374</v>
      </c>
      <c r="AC449" s="8"/>
      <c r="AD449" s="8"/>
      <c r="AE449" s="6">
        <v>20858</v>
      </c>
      <c r="AF449" s="7" t="s">
        <v>436</v>
      </c>
      <c r="AG449" s="7" t="s">
        <v>91</v>
      </c>
      <c r="AH449" s="6">
        <v>8</v>
      </c>
    </row>
    <row r="450" spans="1:34" ht="15">
      <c r="A450" s="3" t="s">
        <v>987</v>
      </c>
      <c r="B450" s="4">
        <v>10</v>
      </c>
      <c r="C450" s="3" t="s">
        <v>91</v>
      </c>
      <c r="D450" s="3" t="s">
        <v>988</v>
      </c>
      <c r="E450" s="3" t="s">
        <v>436</v>
      </c>
      <c r="F450" s="5"/>
      <c r="H450" s="3" t="s">
        <v>2019</v>
      </c>
      <c r="I450" s="6">
        <v>8</v>
      </c>
      <c r="J450" t="b">
        <f t="shared" si="6"/>
        <v>1</v>
      </c>
      <c r="K450" s="7" t="s">
        <v>987</v>
      </c>
      <c r="L450" s="7" t="s">
        <v>988</v>
      </c>
      <c r="M450" s="7" t="s">
        <v>2350</v>
      </c>
      <c r="N450" s="7" t="s">
        <v>2019</v>
      </c>
      <c r="O450" s="6">
        <v>10</v>
      </c>
      <c r="P450" s="7" t="s">
        <v>1972</v>
      </c>
      <c r="Q450" s="7" t="s">
        <v>2093</v>
      </c>
      <c r="R450" s="8"/>
      <c r="S450" s="7" t="s">
        <v>1943</v>
      </c>
      <c r="T450" s="7" t="s">
        <v>436</v>
      </c>
      <c r="U450" s="7" t="s">
        <v>987</v>
      </c>
      <c r="V450" s="8"/>
      <c r="W450" s="8"/>
      <c r="X450" s="6" t="b">
        <v>0</v>
      </c>
      <c r="Y450" s="7" t="s">
        <v>91</v>
      </c>
      <c r="Z450" s="7" t="s">
        <v>1944</v>
      </c>
      <c r="AA450" s="6" t="b">
        <v>0</v>
      </c>
      <c r="AB450" s="6">
        <v>2727</v>
      </c>
      <c r="AC450" s="6">
        <v>575</v>
      </c>
      <c r="AD450" s="6">
        <v>361</v>
      </c>
      <c r="AE450" s="6">
        <v>3663</v>
      </c>
      <c r="AF450" s="7" t="s">
        <v>436</v>
      </c>
      <c r="AG450" s="7" t="s">
        <v>91</v>
      </c>
      <c r="AH450" s="6">
        <v>8</v>
      </c>
    </row>
    <row r="451" spans="1:34" ht="15">
      <c r="A451" s="3" t="s">
        <v>989</v>
      </c>
      <c r="B451" s="4">
        <v>10</v>
      </c>
      <c r="C451" s="3" t="s">
        <v>91</v>
      </c>
      <c r="D451" s="3" t="s">
        <v>990</v>
      </c>
      <c r="E451" s="3" t="s">
        <v>428</v>
      </c>
      <c r="F451" s="5"/>
      <c r="H451" s="3" t="s">
        <v>2019</v>
      </c>
      <c r="I451" s="6">
        <v>8</v>
      </c>
      <c r="J451" t="b">
        <f t="shared" ref="J451:J514" si="7">A451=K451</f>
        <v>1</v>
      </c>
      <c r="K451" s="7" t="s">
        <v>989</v>
      </c>
      <c r="L451" s="7" t="s">
        <v>990</v>
      </c>
      <c r="M451" s="7" t="s">
        <v>2351</v>
      </c>
      <c r="N451" s="7" t="s">
        <v>2019</v>
      </c>
      <c r="O451" s="6">
        <v>10</v>
      </c>
      <c r="P451" s="7" t="s">
        <v>1972</v>
      </c>
      <c r="Q451" s="7" t="s">
        <v>2039</v>
      </c>
      <c r="R451" s="8"/>
      <c r="S451" s="7" t="s">
        <v>1943</v>
      </c>
      <c r="T451" s="7" t="s">
        <v>428</v>
      </c>
      <c r="U451" s="7" t="s">
        <v>989</v>
      </c>
      <c r="V451" s="8"/>
      <c r="W451" s="8"/>
      <c r="X451" s="6" t="b">
        <v>0</v>
      </c>
      <c r="Y451" s="7" t="s">
        <v>91</v>
      </c>
      <c r="Z451" s="7" t="s">
        <v>1944</v>
      </c>
      <c r="AA451" s="6" t="b">
        <v>0</v>
      </c>
      <c r="AB451" s="6">
        <v>88735</v>
      </c>
      <c r="AC451" s="6">
        <v>6082</v>
      </c>
      <c r="AD451" s="6">
        <v>13966</v>
      </c>
      <c r="AE451" s="6">
        <v>118836</v>
      </c>
      <c r="AF451" s="7" t="s">
        <v>428</v>
      </c>
      <c r="AG451" s="7" t="s">
        <v>91</v>
      </c>
      <c r="AH451" s="6">
        <v>8</v>
      </c>
    </row>
    <row r="452" spans="1:34" ht="15">
      <c r="A452" s="3" t="s">
        <v>991</v>
      </c>
      <c r="B452" s="4">
        <v>10</v>
      </c>
      <c r="C452" s="3" t="s">
        <v>91</v>
      </c>
      <c r="D452" s="3" t="s">
        <v>992</v>
      </c>
      <c r="E452" s="3" t="s">
        <v>436</v>
      </c>
      <c r="F452" s="5"/>
      <c r="H452" s="3" t="s">
        <v>2019</v>
      </c>
      <c r="I452" s="6">
        <v>8</v>
      </c>
      <c r="J452" t="b">
        <f t="shared" si="7"/>
        <v>1</v>
      </c>
      <c r="K452" s="7" t="s">
        <v>991</v>
      </c>
      <c r="L452" s="7" t="s">
        <v>992</v>
      </c>
      <c r="M452" s="7" t="s">
        <v>2352</v>
      </c>
      <c r="N452" s="7" t="s">
        <v>2019</v>
      </c>
      <c r="O452" s="6">
        <v>10</v>
      </c>
      <c r="P452" s="7" t="s">
        <v>1972</v>
      </c>
      <c r="Q452" s="7" t="s">
        <v>2069</v>
      </c>
      <c r="R452" s="8"/>
      <c r="S452" s="7" t="s">
        <v>1943</v>
      </c>
      <c r="T452" s="7" t="s">
        <v>436</v>
      </c>
      <c r="U452" s="7" t="s">
        <v>991</v>
      </c>
      <c r="V452" s="8"/>
      <c r="W452" s="8"/>
      <c r="X452" s="6" t="b">
        <v>0</v>
      </c>
      <c r="Y452" s="7" t="s">
        <v>91</v>
      </c>
      <c r="Z452" s="7" t="s">
        <v>1944</v>
      </c>
      <c r="AA452" s="6" t="b">
        <v>0</v>
      </c>
      <c r="AB452" s="6">
        <v>10010</v>
      </c>
      <c r="AC452" s="6">
        <v>1088</v>
      </c>
      <c r="AD452" s="6">
        <v>1716</v>
      </c>
      <c r="AE452" s="6">
        <v>12814</v>
      </c>
      <c r="AF452" s="7" t="s">
        <v>436</v>
      </c>
      <c r="AG452" s="7" t="s">
        <v>91</v>
      </c>
      <c r="AH452" s="6">
        <v>8</v>
      </c>
    </row>
    <row r="453" spans="1:34" ht="15">
      <c r="A453" s="3" t="s">
        <v>993</v>
      </c>
      <c r="B453" s="4">
        <v>10</v>
      </c>
      <c r="C453" s="3" t="s">
        <v>91</v>
      </c>
      <c r="D453" s="3" t="s">
        <v>994</v>
      </c>
      <c r="E453" s="3" t="s">
        <v>436</v>
      </c>
      <c r="F453" s="5"/>
      <c r="H453" s="3" t="s">
        <v>2019</v>
      </c>
      <c r="I453" s="6">
        <v>8</v>
      </c>
      <c r="J453" t="b">
        <f t="shared" si="7"/>
        <v>1</v>
      </c>
      <c r="K453" s="7" t="s">
        <v>993</v>
      </c>
      <c r="L453" s="7" t="s">
        <v>994</v>
      </c>
      <c r="M453" s="7" t="s">
        <v>2353</v>
      </c>
      <c r="N453" s="7" t="s">
        <v>2019</v>
      </c>
      <c r="O453" s="6">
        <v>10</v>
      </c>
      <c r="P453" s="7" t="s">
        <v>1972</v>
      </c>
      <c r="Q453" s="7" t="s">
        <v>1941</v>
      </c>
      <c r="R453" s="8"/>
      <c r="S453" s="7" t="s">
        <v>1943</v>
      </c>
      <c r="T453" s="7" t="s">
        <v>436</v>
      </c>
      <c r="U453" s="7" t="s">
        <v>993</v>
      </c>
      <c r="V453" s="8"/>
      <c r="W453" s="8"/>
      <c r="X453" s="6" t="b">
        <v>0</v>
      </c>
      <c r="Y453" s="7" t="s">
        <v>91</v>
      </c>
      <c r="Z453" s="7" t="s">
        <v>1944</v>
      </c>
      <c r="AA453" s="6" t="b">
        <v>0</v>
      </c>
      <c r="AB453" s="6">
        <v>4414</v>
      </c>
      <c r="AC453" s="6">
        <v>462</v>
      </c>
      <c r="AD453" s="6">
        <v>727</v>
      </c>
      <c r="AE453" s="6">
        <v>5603</v>
      </c>
      <c r="AF453" s="7" t="s">
        <v>436</v>
      </c>
      <c r="AG453" s="7" t="s">
        <v>91</v>
      </c>
      <c r="AH453" s="6">
        <v>8</v>
      </c>
    </row>
    <row r="454" spans="1:34" ht="15">
      <c r="A454" s="3" t="s">
        <v>995</v>
      </c>
      <c r="B454" s="4">
        <v>10</v>
      </c>
      <c r="C454" s="3" t="s">
        <v>91</v>
      </c>
      <c r="D454" s="3" t="s">
        <v>996</v>
      </c>
      <c r="E454" s="3" t="s">
        <v>436</v>
      </c>
      <c r="F454" s="5"/>
      <c r="H454" s="3" t="s">
        <v>2019</v>
      </c>
      <c r="I454" s="6">
        <v>8</v>
      </c>
      <c r="J454" t="b">
        <f t="shared" si="7"/>
        <v>1</v>
      </c>
      <c r="K454" s="7" t="s">
        <v>995</v>
      </c>
      <c r="L454" s="7" t="s">
        <v>996</v>
      </c>
      <c r="M454" s="7" t="s">
        <v>2354</v>
      </c>
      <c r="N454" s="7" t="s">
        <v>2019</v>
      </c>
      <c r="O454" s="6">
        <v>10</v>
      </c>
      <c r="P454" s="7" t="s">
        <v>1972</v>
      </c>
      <c r="Q454" s="7" t="s">
        <v>1945</v>
      </c>
      <c r="R454" s="8"/>
      <c r="S454" s="7" t="s">
        <v>1943</v>
      </c>
      <c r="T454" s="7" t="s">
        <v>436</v>
      </c>
      <c r="U454" s="7" t="s">
        <v>995</v>
      </c>
      <c r="V454" s="8"/>
      <c r="W454" s="8"/>
      <c r="X454" s="6" t="b">
        <v>0</v>
      </c>
      <c r="Y454" s="7" t="s">
        <v>91</v>
      </c>
      <c r="Z454" s="7" t="s">
        <v>1944</v>
      </c>
      <c r="AA454" s="6" t="b">
        <v>0</v>
      </c>
      <c r="AB454" s="6">
        <v>31897</v>
      </c>
      <c r="AC454" s="6">
        <v>1248</v>
      </c>
      <c r="AD454" s="6">
        <v>346</v>
      </c>
      <c r="AE454" s="6">
        <v>33491</v>
      </c>
      <c r="AF454" s="7" t="s">
        <v>436</v>
      </c>
      <c r="AG454" s="7" t="s">
        <v>91</v>
      </c>
      <c r="AH454" s="6">
        <v>8</v>
      </c>
    </row>
    <row r="455" spans="1:34" ht="15">
      <c r="A455" s="3" t="s">
        <v>997</v>
      </c>
      <c r="B455" s="4">
        <v>10</v>
      </c>
      <c r="C455" s="3" t="s">
        <v>232</v>
      </c>
      <c r="D455" s="3" t="s">
        <v>998</v>
      </c>
      <c r="E455" s="3" t="s">
        <v>428</v>
      </c>
      <c r="F455" s="5"/>
      <c r="H455" s="3" t="s">
        <v>2019</v>
      </c>
      <c r="I455" s="6">
        <v>8</v>
      </c>
      <c r="J455" t="b">
        <f t="shared" si="7"/>
        <v>1</v>
      </c>
      <c r="K455" s="7" t="s">
        <v>997</v>
      </c>
      <c r="L455" s="7" t="s">
        <v>998</v>
      </c>
      <c r="M455" s="7" t="s">
        <v>232</v>
      </c>
      <c r="N455" s="7" t="s">
        <v>2019</v>
      </c>
      <c r="O455" s="6">
        <v>10</v>
      </c>
      <c r="P455" s="7" t="s">
        <v>2355</v>
      </c>
      <c r="Q455" s="7" t="s">
        <v>2045</v>
      </c>
      <c r="R455" s="8"/>
      <c r="S455" s="7" t="s">
        <v>1943</v>
      </c>
      <c r="T455" s="7" t="s">
        <v>428</v>
      </c>
      <c r="U455" s="7" t="s">
        <v>997</v>
      </c>
      <c r="V455" s="8"/>
      <c r="W455" s="8"/>
      <c r="X455" s="6" t="b">
        <v>0</v>
      </c>
      <c r="Y455" s="7" t="s">
        <v>232</v>
      </c>
      <c r="Z455" s="7" t="s">
        <v>1944</v>
      </c>
      <c r="AA455" s="6" t="b">
        <v>0</v>
      </c>
      <c r="AB455" s="6">
        <v>73366</v>
      </c>
      <c r="AC455" s="6">
        <v>4464</v>
      </c>
      <c r="AD455" s="6">
        <v>10015</v>
      </c>
      <c r="AE455" s="6">
        <v>87845</v>
      </c>
      <c r="AF455" s="7" t="s">
        <v>428</v>
      </c>
      <c r="AG455" s="7" t="s">
        <v>232</v>
      </c>
      <c r="AH455" s="6">
        <v>8</v>
      </c>
    </row>
    <row r="456" spans="1:34" ht="15">
      <c r="A456" s="3" t="s">
        <v>999</v>
      </c>
      <c r="B456" s="4">
        <v>10</v>
      </c>
      <c r="C456" s="3" t="s">
        <v>232</v>
      </c>
      <c r="D456" s="3" t="s">
        <v>1000</v>
      </c>
      <c r="E456" s="3" t="s">
        <v>436</v>
      </c>
      <c r="F456" s="5"/>
      <c r="H456" s="3" t="s">
        <v>2019</v>
      </c>
      <c r="I456" s="6">
        <v>8</v>
      </c>
      <c r="J456" t="b">
        <f t="shared" si="7"/>
        <v>1</v>
      </c>
      <c r="K456" s="7" t="s">
        <v>999</v>
      </c>
      <c r="L456" s="7" t="s">
        <v>1000</v>
      </c>
      <c r="M456" s="7" t="s">
        <v>2356</v>
      </c>
      <c r="N456" s="7" t="s">
        <v>2019</v>
      </c>
      <c r="O456" s="6">
        <v>10</v>
      </c>
      <c r="P456" s="7" t="s">
        <v>2355</v>
      </c>
      <c r="Q456" s="7" t="s">
        <v>2051</v>
      </c>
      <c r="R456" s="8"/>
      <c r="S456" s="7" t="s">
        <v>1943</v>
      </c>
      <c r="T456" s="7" t="s">
        <v>436</v>
      </c>
      <c r="U456" s="7" t="s">
        <v>999</v>
      </c>
      <c r="V456" s="8"/>
      <c r="W456" s="8"/>
      <c r="X456" s="6" t="b">
        <v>0</v>
      </c>
      <c r="Y456" s="7" t="s">
        <v>232</v>
      </c>
      <c r="Z456" s="7" t="s">
        <v>1944</v>
      </c>
      <c r="AA456" s="6" t="b">
        <v>0</v>
      </c>
      <c r="AB456" s="6">
        <v>34704</v>
      </c>
      <c r="AC456" s="6">
        <v>2100</v>
      </c>
      <c r="AD456" s="6">
        <v>5150</v>
      </c>
      <c r="AE456" s="6">
        <v>41954</v>
      </c>
      <c r="AF456" s="7" t="s">
        <v>436</v>
      </c>
      <c r="AG456" s="7" t="s">
        <v>232</v>
      </c>
      <c r="AH456" s="6">
        <v>8</v>
      </c>
    </row>
    <row r="457" spans="1:34" ht="15">
      <c r="A457" s="3" t="s">
        <v>1001</v>
      </c>
      <c r="B457" s="4">
        <v>10</v>
      </c>
      <c r="C457" s="3" t="s">
        <v>94</v>
      </c>
      <c r="D457" s="3" t="s">
        <v>1002</v>
      </c>
      <c r="E457" s="3" t="s">
        <v>433</v>
      </c>
      <c r="F457" s="5"/>
      <c r="H457" s="3" t="s">
        <v>2019</v>
      </c>
      <c r="I457" s="6">
        <v>8</v>
      </c>
      <c r="J457" t="b">
        <f t="shared" si="7"/>
        <v>1</v>
      </c>
      <c r="K457" s="7" t="s">
        <v>1001</v>
      </c>
      <c r="L457" s="7" t="s">
        <v>1002</v>
      </c>
      <c r="M457" s="7" t="s">
        <v>2357</v>
      </c>
      <c r="N457" s="7" t="s">
        <v>2019</v>
      </c>
      <c r="O457" s="6">
        <v>10</v>
      </c>
      <c r="P457" s="7" t="s">
        <v>1973</v>
      </c>
      <c r="Q457" s="7" t="s">
        <v>2053</v>
      </c>
      <c r="R457" s="8"/>
      <c r="S457" s="7" t="s">
        <v>1943</v>
      </c>
      <c r="T457" s="7" t="s">
        <v>433</v>
      </c>
      <c r="U457" s="7" t="s">
        <v>1001</v>
      </c>
      <c r="V457" s="8"/>
      <c r="W457" s="8"/>
      <c r="X457" s="6" t="b">
        <v>0</v>
      </c>
      <c r="Y457" s="7" t="s">
        <v>94</v>
      </c>
      <c r="Z457" s="7" t="s">
        <v>1944</v>
      </c>
      <c r="AA457" s="6" t="b">
        <v>0</v>
      </c>
      <c r="AB457" s="6">
        <v>5364</v>
      </c>
      <c r="AC457" s="6">
        <v>387</v>
      </c>
      <c r="AD457" s="6">
        <v>982</v>
      </c>
      <c r="AE457" s="6">
        <v>7308</v>
      </c>
      <c r="AF457" s="7" t="s">
        <v>433</v>
      </c>
      <c r="AG457" s="7" t="s">
        <v>94</v>
      </c>
      <c r="AH457" s="6">
        <v>8</v>
      </c>
    </row>
    <row r="458" spans="1:34" ht="15">
      <c r="A458" s="3" t="s">
        <v>1003</v>
      </c>
      <c r="B458" s="4">
        <v>10</v>
      </c>
      <c r="C458" s="3" t="s">
        <v>232</v>
      </c>
      <c r="D458" s="3" t="s">
        <v>1004</v>
      </c>
      <c r="E458" s="3" t="s">
        <v>436</v>
      </c>
      <c r="F458" s="5"/>
      <c r="H458" s="3" t="s">
        <v>2019</v>
      </c>
      <c r="I458" s="6">
        <v>8</v>
      </c>
      <c r="J458" t="b">
        <f t="shared" si="7"/>
        <v>1</v>
      </c>
      <c r="K458" s="7" t="s">
        <v>1003</v>
      </c>
      <c r="L458" s="7" t="s">
        <v>1004</v>
      </c>
      <c r="M458" s="7" t="s">
        <v>2358</v>
      </c>
      <c r="N458" s="7" t="s">
        <v>2019</v>
      </c>
      <c r="O458" s="6">
        <v>10</v>
      </c>
      <c r="P458" s="7" t="s">
        <v>2355</v>
      </c>
      <c r="Q458" s="7" t="s">
        <v>2036</v>
      </c>
      <c r="R458" s="8"/>
      <c r="S458" s="7" t="s">
        <v>1943</v>
      </c>
      <c r="T458" s="7" t="s">
        <v>436</v>
      </c>
      <c r="U458" s="7" t="s">
        <v>1003</v>
      </c>
      <c r="V458" s="8"/>
      <c r="W458" s="8"/>
      <c r="X458" s="6" t="b">
        <v>0</v>
      </c>
      <c r="Y458" s="7" t="s">
        <v>232</v>
      </c>
      <c r="Z458" s="7" t="s">
        <v>1944</v>
      </c>
      <c r="AA458" s="6" t="b">
        <v>0</v>
      </c>
      <c r="AB458" s="6">
        <v>13544</v>
      </c>
      <c r="AC458" s="6">
        <v>778</v>
      </c>
      <c r="AD458" s="6">
        <v>2004</v>
      </c>
      <c r="AE458" s="6">
        <v>16496</v>
      </c>
      <c r="AF458" s="7" t="s">
        <v>436</v>
      </c>
      <c r="AG458" s="7" t="s">
        <v>232</v>
      </c>
      <c r="AH458" s="6">
        <v>8</v>
      </c>
    </row>
    <row r="459" spans="1:34" ht="15">
      <c r="A459" s="3" t="s">
        <v>1005</v>
      </c>
      <c r="B459" s="4">
        <v>10</v>
      </c>
      <c r="C459" s="3" t="s">
        <v>94</v>
      </c>
      <c r="D459" s="3" t="s">
        <v>1006</v>
      </c>
      <c r="E459" s="3" t="s">
        <v>436</v>
      </c>
      <c r="F459" s="5"/>
      <c r="H459" s="3" t="s">
        <v>2019</v>
      </c>
      <c r="I459" s="6">
        <v>8</v>
      </c>
      <c r="J459" t="b">
        <f t="shared" si="7"/>
        <v>1</v>
      </c>
      <c r="K459" s="7" t="s">
        <v>1005</v>
      </c>
      <c r="L459" s="7" t="s">
        <v>1006</v>
      </c>
      <c r="M459" s="7" t="s">
        <v>2359</v>
      </c>
      <c r="N459" s="7" t="s">
        <v>2019</v>
      </c>
      <c r="O459" s="6">
        <v>10</v>
      </c>
      <c r="P459" s="7" t="s">
        <v>1973</v>
      </c>
      <c r="Q459" s="7" t="s">
        <v>2055</v>
      </c>
      <c r="R459" s="8"/>
      <c r="S459" s="7" t="s">
        <v>1943</v>
      </c>
      <c r="T459" s="7" t="s">
        <v>436</v>
      </c>
      <c r="U459" s="7" t="s">
        <v>1005</v>
      </c>
      <c r="V459" s="8"/>
      <c r="W459" s="8"/>
      <c r="X459" s="6" t="b">
        <v>0</v>
      </c>
      <c r="Y459" s="7" t="s">
        <v>94</v>
      </c>
      <c r="Z459" s="7" t="s">
        <v>1944</v>
      </c>
      <c r="AA459" s="6" t="b">
        <v>0</v>
      </c>
      <c r="AB459" s="6">
        <v>11511</v>
      </c>
      <c r="AC459" s="6">
        <v>1178</v>
      </c>
      <c r="AD459" s="6">
        <v>1719</v>
      </c>
      <c r="AE459" s="6">
        <v>14408</v>
      </c>
      <c r="AF459" s="7" t="s">
        <v>436</v>
      </c>
      <c r="AG459" s="7" t="s">
        <v>94</v>
      </c>
      <c r="AH459" s="6">
        <v>8</v>
      </c>
    </row>
    <row r="460" spans="1:34" ht="15">
      <c r="A460" s="3" t="s">
        <v>1007</v>
      </c>
      <c r="B460" s="4">
        <v>10</v>
      </c>
      <c r="C460" s="3" t="s">
        <v>94</v>
      </c>
      <c r="D460" s="3" t="s">
        <v>1008</v>
      </c>
      <c r="E460" s="3" t="s">
        <v>436</v>
      </c>
      <c r="F460" s="5"/>
      <c r="H460" s="3" t="s">
        <v>2019</v>
      </c>
      <c r="I460" s="6">
        <v>8</v>
      </c>
      <c r="J460" t="b">
        <f t="shared" si="7"/>
        <v>1</v>
      </c>
      <c r="K460" s="7" t="s">
        <v>1007</v>
      </c>
      <c r="L460" s="7" t="s">
        <v>1008</v>
      </c>
      <c r="M460" s="7" t="s">
        <v>2360</v>
      </c>
      <c r="N460" s="7" t="s">
        <v>2019</v>
      </c>
      <c r="O460" s="6">
        <v>10</v>
      </c>
      <c r="P460" s="7" t="s">
        <v>1973</v>
      </c>
      <c r="Q460" s="7" t="s">
        <v>2093</v>
      </c>
      <c r="R460" s="8"/>
      <c r="S460" s="7" t="s">
        <v>1943</v>
      </c>
      <c r="T460" s="7" t="s">
        <v>436</v>
      </c>
      <c r="U460" s="7" t="s">
        <v>1007</v>
      </c>
      <c r="V460" s="8"/>
      <c r="W460" s="8"/>
      <c r="X460" s="6" t="b">
        <v>0</v>
      </c>
      <c r="Y460" s="7" t="s">
        <v>94</v>
      </c>
      <c r="Z460" s="7" t="s">
        <v>1944</v>
      </c>
      <c r="AA460" s="6" t="b">
        <v>0</v>
      </c>
      <c r="AB460" s="6">
        <v>19706</v>
      </c>
      <c r="AC460" s="6">
        <v>1058</v>
      </c>
      <c r="AD460" s="6">
        <v>2521</v>
      </c>
      <c r="AE460" s="6">
        <v>23455</v>
      </c>
      <c r="AF460" s="7" t="s">
        <v>436</v>
      </c>
      <c r="AG460" s="7" t="s">
        <v>94</v>
      </c>
      <c r="AH460" s="6">
        <v>8</v>
      </c>
    </row>
    <row r="461" spans="1:34" ht="15">
      <c r="A461" s="3" t="s">
        <v>1009</v>
      </c>
      <c r="B461" s="4">
        <v>10</v>
      </c>
      <c r="C461" s="3" t="s">
        <v>232</v>
      </c>
      <c r="D461" s="3" t="s">
        <v>1010</v>
      </c>
      <c r="E461" s="3" t="s">
        <v>436</v>
      </c>
      <c r="F461" s="5"/>
      <c r="H461" s="3" t="s">
        <v>2019</v>
      </c>
      <c r="I461" s="6">
        <v>8</v>
      </c>
      <c r="J461" t="b">
        <f t="shared" si="7"/>
        <v>1</v>
      </c>
      <c r="K461" s="7" t="s">
        <v>1009</v>
      </c>
      <c r="L461" s="7" t="s">
        <v>1010</v>
      </c>
      <c r="M461" s="7" t="s">
        <v>2361</v>
      </c>
      <c r="N461" s="7" t="s">
        <v>2019</v>
      </c>
      <c r="O461" s="6">
        <v>10</v>
      </c>
      <c r="P461" s="7" t="s">
        <v>2355</v>
      </c>
      <c r="Q461" s="7" t="s">
        <v>2039</v>
      </c>
      <c r="R461" s="8"/>
      <c r="S461" s="7" t="s">
        <v>1943</v>
      </c>
      <c r="T461" s="7" t="s">
        <v>436</v>
      </c>
      <c r="U461" s="7" t="s">
        <v>1009</v>
      </c>
      <c r="V461" s="8"/>
      <c r="W461" s="8"/>
      <c r="X461" s="6" t="b">
        <v>0</v>
      </c>
      <c r="Y461" s="7" t="s">
        <v>232</v>
      </c>
      <c r="Z461" s="7" t="s">
        <v>1944</v>
      </c>
      <c r="AA461" s="6" t="b">
        <v>0</v>
      </c>
      <c r="AB461" s="8"/>
      <c r="AC461" s="8"/>
      <c r="AD461" s="8"/>
      <c r="AE461" s="8"/>
      <c r="AF461" s="7" t="s">
        <v>436</v>
      </c>
      <c r="AG461" s="7" t="s">
        <v>232</v>
      </c>
      <c r="AH461" s="6">
        <v>8</v>
      </c>
    </row>
    <row r="462" spans="1:34" ht="15">
      <c r="A462" s="3" t="s">
        <v>1011</v>
      </c>
      <c r="B462" s="4">
        <v>10</v>
      </c>
      <c r="C462" s="3" t="s">
        <v>232</v>
      </c>
      <c r="D462" s="3" t="s">
        <v>1012</v>
      </c>
      <c r="E462" s="3" t="s">
        <v>436</v>
      </c>
      <c r="F462" s="5"/>
      <c r="H462" s="3" t="s">
        <v>2019</v>
      </c>
      <c r="I462" s="6">
        <v>8</v>
      </c>
      <c r="J462" t="b">
        <f t="shared" si="7"/>
        <v>1</v>
      </c>
      <c r="K462" s="7" t="s">
        <v>1011</v>
      </c>
      <c r="L462" s="7" t="s">
        <v>1012</v>
      </c>
      <c r="M462" s="7" t="s">
        <v>2362</v>
      </c>
      <c r="N462" s="7" t="s">
        <v>2019</v>
      </c>
      <c r="O462" s="6">
        <v>10</v>
      </c>
      <c r="P462" s="7" t="s">
        <v>2355</v>
      </c>
      <c r="Q462" s="7" t="s">
        <v>2069</v>
      </c>
      <c r="R462" s="8"/>
      <c r="S462" s="7" t="s">
        <v>1943</v>
      </c>
      <c r="T462" s="7" t="s">
        <v>436</v>
      </c>
      <c r="U462" s="7" t="s">
        <v>1011</v>
      </c>
      <c r="V462" s="8"/>
      <c r="W462" s="8"/>
      <c r="X462" s="6" t="b">
        <v>0</v>
      </c>
      <c r="Y462" s="7" t="s">
        <v>232</v>
      </c>
      <c r="Z462" s="7" t="s">
        <v>1944</v>
      </c>
      <c r="AA462" s="6" t="b">
        <v>0</v>
      </c>
      <c r="AB462" s="6">
        <v>8843</v>
      </c>
      <c r="AC462" s="6">
        <v>658</v>
      </c>
      <c r="AD462" s="6">
        <v>1090</v>
      </c>
      <c r="AE462" s="6">
        <v>10591</v>
      </c>
      <c r="AF462" s="7" t="s">
        <v>436</v>
      </c>
      <c r="AG462" s="7" t="s">
        <v>232</v>
      </c>
      <c r="AH462" s="6">
        <v>8</v>
      </c>
    </row>
    <row r="463" spans="1:34" ht="15">
      <c r="A463" s="3" t="s">
        <v>1013</v>
      </c>
      <c r="B463" s="4">
        <v>10</v>
      </c>
      <c r="C463" s="3" t="s">
        <v>232</v>
      </c>
      <c r="D463" s="3" t="s">
        <v>1014</v>
      </c>
      <c r="E463" s="3" t="s">
        <v>436</v>
      </c>
      <c r="F463" s="5"/>
      <c r="H463" s="3" t="s">
        <v>2019</v>
      </c>
      <c r="I463" s="6">
        <v>8</v>
      </c>
      <c r="J463" t="b">
        <f t="shared" si="7"/>
        <v>1</v>
      </c>
      <c r="K463" s="7" t="s">
        <v>1013</v>
      </c>
      <c r="L463" s="7" t="s">
        <v>1014</v>
      </c>
      <c r="M463" s="7" t="s">
        <v>2363</v>
      </c>
      <c r="N463" s="7" t="s">
        <v>2019</v>
      </c>
      <c r="O463" s="6">
        <v>10</v>
      </c>
      <c r="P463" s="7" t="s">
        <v>2355</v>
      </c>
      <c r="Q463" s="7" t="s">
        <v>1941</v>
      </c>
      <c r="R463" s="8"/>
      <c r="S463" s="7" t="s">
        <v>1943</v>
      </c>
      <c r="T463" s="7" t="s">
        <v>436</v>
      </c>
      <c r="U463" s="7" t="s">
        <v>1013</v>
      </c>
      <c r="V463" s="8"/>
      <c r="W463" s="8"/>
      <c r="X463" s="6" t="b">
        <v>0</v>
      </c>
      <c r="Y463" s="7" t="s">
        <v>232</v>
      </c>
      <c r="Z463" s="7" t="s">
        <v>1944</v>
      </c>
      <c r="AA463" s="6" t="b">
        <v>0</v>
      </c>
      <c r="AB463" s="6">
        <v>8241</v>
      </c>
      <c r="AC463" s="6">
        <v>520</v>
      </c>
      <c r="AD463" s="6">
        <v>1239</v>
      </c>
      <c r="AE463" s="6">
        <v>10068</v>
      </c>
      <c r="AF463" s="7" t="s">
        <v>436</v>
      </c>
      <c r="AG463" s="7" t="s">
        <v>232</v>
      </c>
      <c r="AH463" s="6">
        <v>8</v>
      </c>
    </row>
    <row r="464" spans="1:34" ht="15">
      <c r="A464" s="3" t="s">
        <v>1015</v>
      </c>
      <c r="B464" s="4">
        <v>10</v>
      </c>
      <c r="C464" s="3" t="s">
        <v>232</v>
      </c>
      <c r="D464" s="3" t="s">
        <v>1016</v>
      </c>
      <c r="E464" s="3" t="s">
        <v>436</v>
      </c>
      <c r="F464" s="5"/>
      <c r="H464" s="3" t="s">
        <v>2019</v>
      </c>
      <c r="I464" s="6">
        <v>8</v>
      </c>
      <c r="J464" t="b">
        <f t="shared" si="7"/>
        <v>1</v>
      </c>
      <c r="K464" s="7" t="s">
        <v>1015</v>
      </c>
      <c r="L464" s="7" t="s">
        <v>1016</v>
      </c>
      <c r="M464" s="7" t="s">
        <v>2364</v>
      </c>
      <c r="N464" s="7" t="s">
        <v>2019</v>
      </c>
      <c r="O464" s="6">
        <v>10</v>
      </c>
      <c r="P464" s="7" t="s">
        <v>2355</v>
      </c>
      <c r="Q464" s="7" t="s">
        <v>1945</v>
      </c>
      <c r="R464" s="8"/>
      <c r="S464" s="7" t="s">
        <v>1943</v>
      </c>
      <c r="T464" s="7" t="s">
        <v>436</v>
      </c>
      <c r="U464" s="7" t="s">
        <v>1015</v>
      </c>
      <c r="V464" s="8"/>
      <c r="W464" s="8"/>
      <c r="X464" s="6" t="b">
        <v>0</v>
      </c>
      <c r="Y464" s="7" t="s">
        <v>232</v>
      </c>
      <c r="Z464" s="7" t="s">
        <v>1944</v>
      </c>
      <c r="AA464" s="6" t="b">
        <v>0</v>
      </c>
      <c r="AB464" s="8"/>
      <c r="AC464" s="8"/>
      <c r="AD464" s="8"/>
      <c r="AE464" s="8"/>
      <c r="AF464" s="7" t="s">
        <v>436</v>
      </c>
      <c r="AG464" s="7" t="s">
        <v>232</v>
      </c>
      <c r="AH464" s="6">
        <v>8</v>
      </c>
    </row>
    <row r="465" spans="1:34" ht="15">
      <c r="A465" s="3" t="s">
        <v>1017</v>
      </c>
      <c r="B465" s="4">
        <v>10</v>
      </c>
      <c r="C465" s="3" t="s">
        <v>232</v>
      </c>
      <c r="D465" s="3" t="s">
        <v>1018</v>
      </c>
      <c r="E465" s="3" t="s">
        <v>235</v>
      </c>
      <c r="F465" s="5"/>
      <c r="H465" s="3" t="s">
        <v>2019</v>
      </c>
      <c r="I465" s="6">
        <v>8</v>
      </c>
      <c r="J465" t="b">
        <f t="shared" si="7"/>
        <v>1</v>
      </c>
      <c r="K465" s="7" t="s">
        <v>1017</v>
      </c>
      <c r="L465" s="7" t="s">
        <v>1018</v>
      </c>
      <c r="M465" s="7" t="s">
        <v>2365</v>
      </c>
      <c r="N465" s="7" t="s">
        <v>2019</v>
      </c>
      <c r="O465" s="6">
        <v>10</v>
      </c>
      <c r="P465" s="7" t="s">
        <v>2355</v>
      </c>
      <c r="Q465" s="7" t="s">
        <v>1946</v>
      </c>
      <c r="R465" s="8"/>
      <c r="S465" s="7" t="s">
        <v>1943</v>
      </c>
      <c r="T465" s="7" t="s">
        <v>235</v>
      </c>
      <c r="U465" s="7" t="s">
        <v>1017</v>
      </c>
      <c r="V465" s="8"/>
      <c r="W465" s="8"/>
      <c r="X465" s="6" t="b">
        <v>0</v>
      </c>
      <c r="Y465" s="7" t="s">
        <v>232</v>
      </c>
      <c r="Z465" s="7" t="s">
        <v>1944</v>
      </c>
      <c r="AA465" s="6" t="b">
        <v>0</v>
      </c>
      <c r="AB465" s="6">
        <v>10338</v>
      </c>
      <c r="AC465" s="6">
        <v>803</v>
      </c>
      <c r="AD465" s="6">
        <v>1787</v>
      </c>
      <c r="AE465" s="6">
        <v>13047</v>
      </c>
      <c r="AF465" s="7" t="s">
        <v>235</v>
      </c>
      <c r="AG465" s="7" t="s">
        <v>232</v>
      </c>
      <c r="AH465" s="6">
        <v>8</v>
      </c>
    </row>
    <row r="466" spans="1:34" ht="15">
      <c r="A466" s="3" t="s">
        <v>1019</v>
      </c>
      <c r="B466" s="4">
        <v>12</v>
      </c>
      <c r="C466" s="3" t="s">
        <v>97</v>
      </c>
      <c r="D466" s="3" t="s">
        <v>1020</v>
      </c>
      <c r="E466" s="3" t="s">
        <v>436</v>
      </c>
      <c r="F466" s="5"/>
      <c r="H466" s="3" t="s">
        <v>2019</v>
      </c>
      <c r="I466" s="6">
        <v>7</v>
      </c>
      <c r="J466" t="b">
        <f t="shared" si="7"/>
        <v>1</v>
      </c>
      <c r="K466" s="7" t="s">
        <v>1019</v>
      </c>
      <c r="L466" s="7" t="s">
        <v>1020</v>
      </c>
      <c r="M466" s="7" t="s">
        <v>2366</v>
      </c>
      <c r="N466" s="7" t="s">
        <v>2019</v>
      </c>
      <c r="O466" s="6">
        <v>12</v>
      </c>
      <c r="P466" s="7" t="s">
        <v>1974</v>
      </c>
      <c r="Q466" s="7" t="s">
        <v>2066</v>
      </c>
      <c r="R466" s="8"/>
      <c r="S466" s="7" t="s">
        <v>1943</v>
      </c>
      <c r="T466" s="7" t="s">
        <v>436</v>
      </c>
      <c r="U466" s="7" t="s">
        <v>1019</v>
      </c>
      <c r="V466" s="8"/>
      <c r="W466" s="8"/>
      <c r="X466" s="6" t="b">
        <v>0</v>
      </c>
      <c r="Y466" s="7" t="s">
        <v>97</v>
      </c>
      <c r="Z466" s="7" t="s">
        <v>1944</v>
      </c>
      <c r="AA466" s="6" t="b">
        <v>0</v>
      </c>
      <c r="AB466" s="8"/>
      <c r="AC466" s="8"/>
      <c r="AD466" s="8"/>
      <c r="AE466" s="8"/>
      <c r="AF466" s="7" t="s">
        <v>436</v>
      </c>
      <c r="AG466" s="7" t="s">
        <v>97</v>
      </c>
      <c r="AH466" s="6">
        <v>7</v>
      </c>
    </row>
    <row r="467" spans="1:34" ht="15">
      <c r="A467" s="3" t="s">
        <v>1021</v>
      </c>
      <c r="B467" s="4">
        <v>12</v>
      </c>
      <c r="C467" s="3" t="s">
        <v>97</v>
      </c>
      <c r="D467" s="3" t="s">
        <v>1022</v>
      </c>
      <c r="E467" s="3" t="s">
        <v>428</v>
      </c>
      <c r="F467" s="5"/>
      <c r="H467" s="3" t="s">
        <v>2019</v>
      </c>
      <c r="I467" s="6">
        <v>7</v>
      </c>
      <c r="J467" t="b">
        <f t="shared" si="7"/>
        <v>1</v>
      </c>
      <c r="K467" s="7" t="s">
        <v>1021</v>
      </c>
      <c r="L467" s="7" t="s">
        <v>1022</v>
      </c>
      <c r="M467" s="7" t="s">
        <v>2367</v>
      </c>
      <c r="N467" s="7" t="s">
        <v>2019</v>
      </c>
      <c r="O467" s="6">
        <v>12</v>
      </c>
      <c r="P467" s="7" t="s">
        <v>1974</v>
      </c>
      <c r="Q467" s="7" t="s">
        <v>2045</v>
      </c>
      <c r="R467" s="8"/>
      <c r="S467" s="7" t="s">
        <v>1943</v>
      </c>
      <c r="T467" s="7" t="s">
        <v>428</v>
      </c>
      <c r="U467" s="7" t="s">
        <v>1021</v>
      </c>
      <c r="V467" s="8"/>
      <c r="W467" s="8"/>
      <c r="X467" s="6" t="b">
        <v>0</v>
      </c>
      <c r="Y467" s="7" t="s">
        <v>97</v>
      </c>
      <c r="Z467" s="7" t="s">
        <v>1944</v>
      </c>
      <c r="AA467" s="6" t="b">
        <v>0</v>
      </c>
      <c r="AB467" s="8"/>
      <c r="AC467" s="8"/>
      <c r="AD467" s="8"/>
      <c r="AE467" s="8"/>
      <c r="AF467" s="7" t="s">
        <v>428</v>
      </c>
      <c r="AG467" s="7" t="s">
        <v>97</v>
      </c>
      <c r="AH467" s="6">
        <v>7</v>
      </c>
    </row>
    <row r="468" spans="1:34" ht="15">
      <c r="A468" s="3" t="s">
        <v>1023</v>
      </c>
      <c r="B468" s="4">
        <v>12</v>
      </c>
      <c r="C468" s="3" t="s">
        <v>97</v>
      </c>
      <c r="D468" s="3" t="s">
        <v>1024</v>
      </c>
      <c r="E468" s="3" t="s">
        <v>436</v>
      </c>
      <c r="F468" s="5"/>
      <c r="H468" s="3" t="s">
        <v>2019</v>
      </c>
      <c r="I468" s="6">
        <v>7</v>
      </c>
      <c r="J468" t="b">
        <f t="shared" si="7"/>
        <v>1</v>
      </c>
      <c r="K468" s="7" t="s">
        <v>1023</v>
      </c>
      <c r="L468" s="7" t="s">
        <v>1024</v>
      </c>
      <c r="M468" s="7" t="s">
        <v>2368</v>
      </c>
      <c r="N468" s="7" t="s">
        <v>2019</v>
      </c>
      <c r="O468" s="6">
        <v>12</v>
      </c>
      <c r="P468" s="7" t="s">
        <v>1974</v>
      </c>
      <c r="Q468" s="7" t="s">
        <v>2051</v>
      </c>
      <c r="R468" s="8"/>
      <c r="S468" s="7" t="s">
        <v>1943</v>
      </c>
      <c r="T468" s="7" t="s">
        <v>436</v>
      </c>
      <c r="U468" s="7" t="s">
        <v>1023</v>
      </c>
      <c r="V468" s="8"/>
      <c r="W468" s="8"/>
      <c r="X468" s="6" t="b">
        <v>0</v>
      </c>
      <c r="Y468" s="7" t="s">
        <v>97</v>
      </c>
      <c r="Z468" s="7" t="s">
        <v>1944</v>
      </c>
      <c r="AA468" s="6" t="b">
        <v>0</v>
      </c>
      <c r="AB468" s="6">
        <v>6503</v>
      </c>
      <c r="AC468" s="6">
        <v>1535</v>
      </c>
      <c r="AD468" s="6">
        <v>1295</v>
      </c>
      <c r="AE468" s="6">
        <v>9333</v>
      </c>
      <c r="AF468" s="7" t="s">
        <v>436</v>
      </c>
      <c r="AG468" s="7" t="s">
        <v>97</v>
      </c>
      <c r="AH468" s="6">
        <v>7</v>
      </c>
    </row>
    <row r="469" spans="1:34" ht="15">
      <c r="A469" s="3" t="s">
        <v>1025</v>
      </c>
      <c r="B469" s="4">
        <v>12</v>
      </c>
      <c r="C469" s="3" t="s">
        <v>97</v>
      </c>
      <c r="D469" s="3" t="s">
        <v>1026</v>
      </c>
      <c r="E469" s="3" t="s">
        <v>436</v>
      </c>
      <c r="F469" s="5"/>
      <c r="H469" s="3" t="s">
        <v>2019</v>
      </c>
      <c r="I469" s="6">
        <v>7</v>
      </c>
      <c r="J469" t="b">
        <f t="shared" si="7"/>
        <v>1</v>
      </c>
      <c r="K469" s="7" t="s">
        <v>1025</v>
      </c>
      <c r="L469" s="7" t="s">
        <v>1026</v>
      </c>
      <c r="M469" s="7" t="s">
        <v>2369</v>
      </c>
      <c r="N469" s="7" t="s">
        <v>2019</v>
      </c>
      <c r="O469" s="6">
        <v>12</v>
      </c>
      <c r="P469" s="7" t="s">
        <v>1974</v>
      </c>
      <c r="Q469" s="7" t="s">
        <v>2053</v>
      </c>
      <c r="R469" s="8"/>
      <c r="S469" s="7" t="s">
        <v>1943</v>
      </c>
      <c r="T469" s="7" t="s">
        <v>436</v>
      </c>
      <c r="U469" s="7" t="s">
        <v>1025</v>
      </c>
      <c r="V469" s="8"/>
      <c r="W469" s="8"/>
      <c r="X469" s="6" t="b">
        <v>0</v>
      </c>
      <c r="Y469" s="7" t="s">
        <v>97</v>
      </c>
      <c r="Z469" s="7" t="s">
        <v>1944</v>
      </c>
      <c r="AA469" s="6" t="b">
        <v>0</v>
      </c>
      <c r="AB469" s="8"/>
      <c r="AC469" s="8"/>
      <c r="AD469" s="8"/>
      <c r="AE469" s="8"/>
      <c r="AF469" s="7" t="s">
        <v>436</v>
      </c>
      <c r="AG469" s="7" t="s">
        <v>97</v>
      </c>
      <c r="AH469" s="6">
        <v>7</v>
      </c>
    </row>
    <row r="470" spans="1:34" ht="15">
      <c r="A470" s="3" t="s">
        <v>1027</v>
      </c>
      <c r="B470" s="4">
        <v>12</v>
      </c>
      <c r="C470" s="3" t="s">
        <v>97</v>
      </c>
      <c r="D470" s="3" t="s">
        <v>1028</v>
      </c>
      <c r="E470" s="3" t="s">
        <v>433</v>
      </c>
      <c r="F470" s="5"/>
      <c r="H470" s="3" t="s">
        <v>2019</v>
      </c>
      <c r="I470" s="6">
        <v>7</v>
      </c>
      <c r="J470" t="b">
        <f t="shared" si="7"/>
        <v>1</v>
      </c>
      <c r="K470" s="7" t="s">
        <v>1027</v>
      </c>
      <c r="L470" s="7" t="s">
        <v>1028</v>
      </c>
      <c r="M470" s="7" t="s">
        <v>2370</v>
      </c>
      <c r="N470" s="7" t="s">
        <v>2019</v>
      </c>
      <c r="O470" s="6">
        <v>12</v>
      </c>
      <c r="P470" s="7" t="s">
        <v>1974</v>
      </c>
      <c r="Q470" s="7" t="s">
        <v>2036</v>
      </c>
      <c r="R470" s="8"/>
      <c r="S470" s="7" t="s">
        <v>1943</v>
      </c>
      <c r="T470" s="7" t="s">
        <v>433</v>
      </c>
      <c r="U470" s="7" t="s">
        <v>1027</v>
      </c>
      <c r="V470" s="8"/>
      <c r="W470" s="8"/>
      <c r="X470" s="6" t="b">
        <v>0</v>
      </c>
      <c r="Y470" s="7" t="s">
        <v>97</v>
      </c>
      <c r="Z470" s="7" t="s">
        <v>1944</v>
      </c>
      <c r="AA470" s="6" t="b">
        <v>0</v>
      </c>
      <c r="AB470" s="6">
        <v>86411</v>
      </c>
      <c r="AC470" s="6">
        <v>5689</v>
      </c>
      <c r="AD470" s="6">
        <v>16578</v>
      </c>
      <c r="AE470" s="6">
        <v>109578</v>
      </c>
      <c r="AF470" s="7" t="s">
        <v>433</v>
      </c>
      <c r="AG470" s="7" t="s">
        <v>97</v>
      </c>
      <c r="AH470" s="6">
        <v>7</v>
      </c>
    </row>
    <row r="471" spans="1:34" ht="15">
      <c r="A471" s="3" t="s">
        <v>1029</v>
      </c>
      <c r="B471" s="4">
        <v>12</v>
      </c>
      <c r="C471" s="3" t="s">
        <v>97</v>
      </c>
      <c r="D471" s="3" t="s">
        <v>1030</v>
      </c>
      <c r="E471" s="3" t="s">
        <v>436</v>
      </c>
      <c r="F471" s="5"/>
      <c r="H471" s="3" t="s">
        <v>2019</v>
      </c>
      <c r="I471" s="6">
        <v>7</v>
      </c>
      <c r="J471" t="b">
        <f t="shared" si="7"/>
        <v>1</v>
      </c>
      <c r="K471" s="7" t="s">
        <v>1029</v>
      </c>
      <c r="L471" s="7" t="s">
        <v>1030</v>
      </c>
      <c r="M471" s="7" t="s">
        <v>2371</v>
      </c>
      <c r="N471" s="7" t="s">
        <v>2019</v>
      </c>
      <c r="O471" s="6">
        <v>12</v>
      </c>
      <c r="P471" s="7" t="s">
        <v>1974</v>
      </c>
      <c r="Q471" s="7" t="s">
        <v>2055</v>
      </c>
      <c r="R471" s="8"/>
      <c r="S471" s="7" t="s">
        <v>1943</v>
      </c>
      <c r="T471" s="7" t="s">
        <v>436</v>
      </c>
      <c r="U471" s="7" t="s">
        <v>1029</v>
      </c>
      <c r="V471" s="8"/>
      <c r="W471" s="8"/>
      <c r="X471" s="6" t="b">
        <v>0</v>
      </c>
      <c r="Y471" s="7" t="s">
        <v>97</v>
      </c>
      <c r="Z471" s="7" t="s">
        <v>1944</v>
      </c>
      <c r="AA471" s="6" t="b">
        <v>0</v>
      </c>
      <c r="AB471" s="6">
        <v>4343</v>
      </c>
      <c r="AC471" s="6">
        <v>911</v>
      </c>
      <c r="AD471" s="6">
        <v>846</v>
      </c>
      <c r="AE471" s="6">
        <v>6567</v>
      </c>
      <c r="AF471" s="7" t="s">
        <v>436</v>
      </c>
      <c r="AG471" s="7" t="s">
        <v>97</v>
      </c>
      <c r="AH471" s="6">
        <v>7</v>
      </c>
    </row>
    <row r="472" spans="1:34" ht="15">
      <c r="A472" s="3" t="s">
        <v>1031</v>
      </c>
      <c r="B472" s="4">
        <v>12</v>
      </c>
      <c r="C472" s="3" t="s">
        <v>97</v>
      </c>
      <c r="D472" s="3" t="s">
        <v>1032</v>
      </c>
      <c r="E472" s="3" t="s">
        <v>428</v>
      </c>
      <c r="F472" s="5"/>
      <c r="H472" s="3" t="s">
        <v>2019</v>
      </c>
      <c r="I472" s="6">
        <v>7</v>
      </c>
      <c r="J472" t="b">
        <f t="shared" si="7"/>
        <v>1</v>
      </c>
      <c r="K472" s="7" t="s">
        <v>1031</v>
      </c>
      <c r="L472" s="7" t="s">
        <v>1032</v>
      </c>
      <c r="M472" s="7" t="s">
        <v>2372</v>
      </c>
      <c r="N472" s="7" t="s">
        <v>2019</v>
      </c>
      <c r="O472" s="6">
        <v>12</v>
      </c>
      <c r="P472" s="7" t="s">
        <v>1974</v>
      </c>
      <c r="Q472" s="7" t="s">
        <v>2093</v>
      </c>
      <c r="R472" s="8"/>
      <c r="S472" s="7" t="s">
        <v>1943</v>
      </c>
      <c r="T472" s="7" t="s">
        <v>428</v>
      </c>
      <c r="U472" s="7" t="s">
        <v>1031</v>
      </c>
      <c r="V472" s="8"/>
      <c r="W472" s="8"/>
      <c r="X472" s="6" t="b">
        <v>0</v>
      </c>
      <c r="Y472" s="7" t="s">
        <v>97</v>
      </c>
      <c r="Z472" s="7" t="s">
        <v>1944</v>
      </c>
      <c r="AA472" s="6" t="b">
        <v>0</v>
      </c>
      <c r="AB472" s="6">
        <v>9922</v>
      </c>
      <c r="AC472" s="6">
        <v>1433</v>
      </c>
      <c r="AD472" s="6">
        <v>886</v>
      </c>
      <c r="AE472" s="6">
        <v>12241</v>
      </c>
      <c r="AF472" s="7" t="s">
        <v>428</v>
      </c>
      <c r="AG472" s="7" t="s">
        <v>97</v>
      </c>
      <c r="AH472" s="6">
        <v>7</v>
      </c>
    </row>
    <row r="473" spans="1:34" ht="15">
      <c r="A473" s="3" t="s">
        <v>1033</v>
      </c>
      <c r="B473" s="4">
        <v>12</v>
      </c>
      <c r="C473" s="3" t="s">
        <v>97</v>
      </c>
      <c r="D473" s="3" t="s">
        <v>1034</v>
      </c>
      <c r="E473" s="3" t="s">
        <v>433</v>
      </c>
      <c r="F473" s="5"/>
      <c r="H473" s="3" t="s">
        <v>2019</v>
      </c>
      <c r="I473" s="6">
        <v>7</v>
      </c>
      <c r="J473" t="b">
        <f t="shared" si="7"/>
        <v>1</v>
      </c>
      <c r="K473" s="7" t="s">
        <v>1033</v>
      </c>
      <c r="L473" s="7" t="s">
        <v>1034</v>
      </c>
      <c r="M473" s="7" t="s">
        <v>2373</v>
      </c>
      <c r="N473" s="7" t="s">
        <v>2019</v>
      </c>
      <c r="O473" s="6">
        <v>12</v>
      </c>
      <c r="P473" s="7" t="s">
        <v>1974</v>
      </c>
      <c r="Q473" s="7" t="s">
        <v>2039</v>
      </c>
      <c r="R473" s="8"/>
      <c r="S473" s="7" t="s">
        <v>1943</v>
      </c>
      <c r="T473" s="7" t="s">
        <v>433</v>
      </c>
      <c r="U473" s="7" t="s">
        <v>1033</v>
      </c>
      <c r="V473" s="8"/>
      <c r="W473" s="8"/>
      <c r="X473" s="6" t="b">
        <v>0</v>
      </c>
      <c r="Y473" s="7" t="s">
        <v>97</v>
      </c>
      <c r="Z473" s="7" t="s">
        <v>1944</v>
      </c>
      <c r="AA473" s="6" t="b">
        <v>0</v>
      </c>
      <c r="AB473" s="8"/>
      <c r="AC473" s="8"/>
      <c r="AD473" s="8"/>
      <c r="AE473" s="8"/>
      <c r="AF473" s="7" t="s">
        <v>433</v>
      </c>
      <c r="AG473" s="7" t="s">
        <v>97</v>
      </c>
      <c r="AH473" s="6">
        <v>7</v>
      </c>
    </row>
    <row r="474" spans="1:34" ht="15">
      <c r="A474" s="3" t="s">
        <v>1035</v>
      </c>
      <c r="B474" s="4">
        <v>12</v>
      </c>
      <c r="C474" s="3" t="s">
        <v>97</v>
      </c>
      <c r="D474" s="3" t="s">
        <v>1036</v>
      </c>
      <c r="E474" s="3" t="s">
        <v>436</v>
      </c>
      <c r="F474" s="5"/>
      <c r="H474" s="3" t="s">
        <v>2019</v>
      </c>
      <c r="I474" s="6">
        <v>7</v>
      </c>
      <c r="J474" t="b">
        <f t="shared" si="7"/>
        <v>1</v>
      </c>
      <c r="K474" s="7" t="s">
        <v>1035</v>
      </c>
      <c r="L474" s="7" t="s">
        <v>1036</v>
      </c>
      <c r="M474" s="7" t="s">
        <v>2374</v>
      </c>
      <c r="N474" s="7" t="s">
        <v>2019</v>
      </c>
      <c r="O474" s="6">
        <v>12</v>
      </c>
      <c r="P474" s="7" t="s">
        <v>1974</v>
      </c>
      <c r="Q474" s="7" t="s">
        <v>2069</v>
      </c>
      <c r="R474" s="8"/>
      <c r="S474" s="7" t="s">
        <v>1943</v>
      </c>
      <c r="T474" s="7" t="s">
        <v>436</v>
      </c>
      <c r="U474" s="7" t="s">
        <v>1035</v>
      </c>
      <c r="V474" s="8"/>
      <c r="W474" s="8"/>
      <c r="X474" s="6" t="b">
        <v>0</v>
      </c>
      <c r="Y474" s="7" t="s">
        <v>97</v>
      </c>
      <c r="Z474" s="7" t="s">
        <v>1944</v>
      </c>
      <c r="AA474" s="6" t="b">
        <v>0</v>
      </c>
      <c r="AB474" s="6">
        <v>29299</v>
      </c>
      <c r="AC474" s="6">
        <v>1911</v>
      </c>
      <c r="AD474" s="6">
        <v>4612</v>
      </c>
      <c r="AE474" s="6">
        <v>38403</v>
      </c>
      <c r="AF474" s="7" t="s">
        <v>436</v>
      </c>
      <c r="AG474" s="7" t="s">
        <v>97</v>
      </c>
      <c r="AH474" s="6">
        <v>7</v>
      </c>
    </row>
    <row r="475" spans="1:34" ht="15">
      <c r="A475" s="3" t="s">
        <v>1037</v>
      </c>
      <c r="B475" s="4">
        <v>12</v>
      </c>
      <c r="C475" s="3" t="s">
        <v>97</v>
      </c>
      <c r="D475" s="3" t="s">
        <v>1038</v>
      </c>
      <c r="E475" s="3" t="s">
        <v>436</v>
      </c>
      <c r="F475" s="5"/>
      <c r="H475" s="3" t="s">
        <v>2019</v>
      </c>
      <c r="I475" s="6">
        <v>7</v>
      </c>
      <c r="J475" t="b">
        <f t="shared" si="7"/>
        <v>1</v>
      </c>
      <c r="K475" s="7" t="s">
        <v>1037</v>
      </c>
      <c r="L475" s="7" t="s">
        <v>1038</v>
      </c>
      <c r="M475" s="7" t="s">
        <v>2375</v>
      </c>
      <c r="N475" s="7" t="s">
        <v>2019</v>
      </c>
      <c r="O475" s="6">
        <v>12</v>
      </c>
      <c r="P475" s="7" t="s">
        <v>1974</v>
      </c>
      <c r="Q475" s="7" t="s">
        <v>1941</v>
      </c>
      <c r="R475" s="8"/>
      <c r="S475" s="7" t="s">
        <v>1943</v>
      </c>
      <c r="T475" s="7" t="s">
        <v>436</v>
      </c>
      <c r="U475" s="7" t="s">
        <v>1037</v>
      </c>
      <c r="V475" s="8"/>
      <c r="W475" s="8"/>
      <c r="X475" s="6" t="b">
        <v>0</v>
      </c>
      <c r="Y475" s="7" t="s">
        <v>97</v>
      </c>
      <c r="Z475" s="7" t="s">
        <v>1944</v>
      </c>
      <c r="AA475" s="6" t="b">
        <v>0</v>
      </c>
      <c r="AB475" s="8"/>
      <c r="AC475" s="8"/>
      <c r="AD475" s="8"/>
      <c r="AE475" s="8"/>
      <c r="AF475" s="7" t="s">
        <v>436</v>
      </c>
      <c r="AG475" s="7" t="s">
        <v>97</v>
      </c>
      <c r="AH475" s="6">
        <v>7</v>
      </c>
    </row>
    <row r="476" spans="1:34" ht="15">
      <c r="A476" s="3" t="s">
        <v>1039</v>
      </c>
      <c r="B476" s="4">
        <v>12</v>
      </c>
      <c r="C476" s="3" t="s">
        <v>100</v>
      </c>
      <c r="D476" s="3" t="s">
        <v>1040</v>
      </c>
      <c r="E476" s="3" t="s">
        <v>436</v>
      </c>
      <c r="F476" s="5"/>
      <c r="H476" s="3" t="s">
        <v>2019</v>
      </c>
      <c r="I476" s="6">
        <v>7</v>
      </c>
      <c r="J476" t="b">
        <f t="shared" si="7"/>
        <v>1</v>
      </c>
      <c r="K476" s="7" t="s">
        <v>1039</v>
      </c>
      <c r="L476" s="7" t="s">
        <v>1040</v>
      </c>
      <c r="M476" s="7" t="s">
        <v>2376</v>
      </c>
      <c r="N476" s="7" t="s">
        <v>2019</v>
      </c>
      <c r="O476" s="6">
        <v>12</v>
      </c>
      <c r="P476" s="7" t="s">
        <v>1975</v>
      </c>
      <c r="Q476" s="7" t="s">
        <v>2066</v>
      </c>
      <c r="R476" s="8"/>
      <c r="S476" s="7" t="s">
        <v>1943</v>
      </c>
      <c r="T476" s="7" t="s">
        <v>436</v>
      </c>
      <c r="U476" s="7" t="s">
        <v>1039</v>
      </c>
      <c r="V476" s="8"/>
      <c r="W476" s="8"/>
      <c r="X476" s="6" t="b">
        <v>0</v>
      </c>
      <c r="Y476" s="7" t="s">
        <v>100</v>
      </c>
      <c r="Z476" s="7" t="s">
        <v>1944</v>
      </c>
      <c r="AA476" s="6" t="b">
        <v>0</v>
      </c>
      <c r="AB476" s="6">
        <v>13376</v>
      </c>
      <c r="AC476" s="6">
        <v>1489</v>
      </c>
      <c r="AD476" s="6">
        <v>2075</v>
      </c>
      <c r="AE476" s="6">
        <v>16940</v>
      </c>
      <c r="AF476" s="7" t="s">
        <v>436</v>
      </c>
      <c r="AG476" s="7" t="s">
        <v>100</v>
      </c>
      <c r="AH476" s="6">
        <v>7</v>
      </c>
    </row>
    <row r="477" spans="1:34" ht="15">
      <c r="A477" s="3" t="s">
        <v>1041</v>
      </c>
      <c r="B477" s="4">
        <v>12</v>
      </c>
      <c r="C477" s="3" t="s">
        <v>100</v>
      </c>
      <c r="D477" s="3" t="s">
        <v>1042</v>
      </c>
      <c r="E477" s="3" t="s">
        <v>436</v>
      </c>
      <c r="F477" s="5"/>
      <c r="H477" s="3" t="s">
        <v>2019</v>
      </c>
      <c r="I477" s="6">
        <v>7</v>
      </c>
      <c r="J477" t="b">
        <f t="shared" si="7"/>
        <v>1</v>
      </c>
      <c r="K477" s="7" t="s">
        <v>1041</v>
      </c>
      <c r="L477" s="7" t="s">
        <v>1042</v>
      </c>
      <c r="M477" s="7" t="s">
        <v>2377</v>
      </c>
      <c r="N477" s="7" t="s">
        <v>2019</v>
      </c>
      <c r="O477" s="6">
        <v>12</v>
      </c>
      <c r="P477" s="7" t="s">
        <v>1975</v>
      </c>
      <c r="Q477" s="7" t="s">
        <v>2045</v>
      </c>
      <c r="R477" s="8"/>
      <c r="S477" s="7" t="s">
        <v>1943</v>
      </c>
      <c r="T477" s="7" t="s">
        <v>436</v>
      </c>
      <c r="U477" s="7" t="s">
        <v>1041</v>
      </c>
      <c r="V477" s="8"/>
      <c r="W477" s="8"/>
      <c r="X477" s="6" t="b">
        <v>0</v>
      </c>
      <c r="Y477" s="7" t="s">
        <v>100</v>
      </c>
      <c r="Z477" s="7" t="s">
        <v>1944</v>
      </c>
      <c r="AA477" s="6" t="b">
        <v>0</v>
      </c>
      <c r="AB477" s="8"/>
      <c r="AC477" s="8"/>
      <c r="AD477" s="8"/>
      <c r="AE477" s="8"/>
      <c r="AF477" s="7" t="s">
        <v>436</v>
      </c>
      <c r="AG477" s="7" t="s">
        <v>100</v>
      </c>
      <c r="AH477" s="6">
        <v>7</v>
      </c>
    </row>
    <row r="478" spans="1:34" ht="15">
      <c r="A478" s="3" t="s">
        <v>1043</v>
      </c>
      <c r="B478" s="4">
        <v>12</v>
      </c>
      <c r="C478" s="3" t="s">
        <v>100</v>
      </c>
      <c r="D478" s="3" t="s">
        <v>1044</v>
      </c>
      <c r="E478" s="3" t="s">
        <v>436</v>
      </c>
      <c r="F478" s="5"/>
      <c r="H478" s="3" t="s">
        <v>2019</v>
      </c>
      <c r="I478" s="6">
        <v>7</v>
      </c>
      <c r="J478" t="b">
        <f t="shared" si="7"/>
        <v>1</v>
      </c>
      <c r="K478" s="7" t="s">
        <v>1043</v>
      </c>
      <c r="L478" s="7" t="s">
        <v>1044</v>
      </c>
      <c r="M478" s="7" t="s">
        <v>2378</v>
      </c>
      <c r="N478" s="7" t="s">
        <v>2019</v>
      </c>
      <c r="O478" s="6">
        <v>12</v>
      </c>
      <c r="P478" s="7" t="s">
        <v>1975</v>
      </c>
      <c r="Q478" s="7" t="s">
        <v>2051</v>
      </c>
      <c r="R478" s="8"/>
      <c r="S478" s="7" t="s">
        <v>1943</v>
      </c>
      <c r="T478" s="7" t="s">
        <v>436</v>
      </c>
      <c r="U478" s="7" t="s">
        <v>1043</v>
      </c>
      <c r="V478" s="8"/>
      <c r="W478" s="8"/>
      <c r="X478" s="6" t="b">
        <v>0</v>
      </c>
      <c r="Y478" s="7" t="s">
        <v>100</v>
      </c>
      <c r="Z478" s="7" t="s">
        <v>1944</v>
      </c>
      <c r="AA478" s="6" t="b">
        <v>0</v>
      </c>
      <c r="AB478" s="6">
        <v>68503</v>
      </c>
      <c r="AC478" s="6">
        <v>4743</v>
      </c>
      <c r="AD478" s="6">
        <v>11399</v>
      </c>
      <c r="AE478" s="6">
        <v>84645</v>
      </c>
      <c r="AF478" s="7" t="s">
        <v>436</v>
      </c>
      <c r="AG478" s="7" t="s">
        <v>100</v>
      </c>
      <c r="AH478" s="6">
        <v>7</v>
      </c>
    </row>
    <row r="479" spans="1:34" ht="15">
      <c r="A479" s="3" t="s">
        <v>1045</v>
      </c>
      <c r="B479" s="4">
        <v>12</v>
      </c>
      <c r="C479" s="3" t="s">
        <v>100</v>
      </c>
      <c r="D479" s="3" t="s">
        <v>1046</v>
      </c>
      <c r="E479" s="3" t="s">
        <v>436</v>
      </c>
      <c r="F479" s="5"/>
      <c r="H479" s="3" t="s">
        <v>2019</v>
      </c>
      <c r="I479" s="6">
        <v>7</v>
      </c>
      <c r="J479" t="b">
        <f t="shared" si="7"/>
        <v>1</v>
      </c>
      <c r="K479" s="7" t="s">
        <v>1045</v>
      </c>
      <c r="L479" s="7" t="s">
        <v>1046</v>
      </c>
      <c r="M479" s="7" t="s">
        <v>2379</v>
      </c>
      <c r="N479" s="7" t="s">
        <v>2019</v>
      </c>
      <c r="O479" s="6">
        <v>12</v>
      </c>
      <c r="P479" s="7" t="s">
        <v>1975</v>
      </c>
      <c r="Q479" s="7" t="s">
        <v>2053</v>
      </c>
      <c r="R479" s="8"/>
      <c r="S479" s="7" t="s">
        <v>1943</v>
      </c>
      <c r="T479" s="7" t="s">
        <v>436</v>
      </c>
      <c r="U479" s="7" t="s">
        <v>1045</v>
      </c>
      <c r="V479" s="8"/>
      <c r="W479" s="8"/>
      <c r="X479" s="6" t="b">
        <v>0</v>
      </c>
      <c r="Y479" s="7" t="s">
        <v>100</v>
      </c>
      <c r="Z479" s="7" t="s">
        <v>1944</v>
      </c>
      <c r="AA479" s="6" t="b">
        <v>0</v>
      </c>
      <c r="AB479" s="8"/>
      <c r="AC479" s="8"/>
      <c r="AD479" s="8"/>
      <c r="AE479" s="8"/>
      <c r="AF479" s="7" t="s">
        <v>436</v>
      </c>
      <c r="AG479" s="7" t="s">
        <v>100</v>
      </c>
      <c r="AH479" s="6">
        <v>7</v>
      </c>
    </row>
    <row r="480" spans="1:34" ht="15">
      <c r="A480" s="3" t="s">
        <v>1047</v>
      </c>
      <c r="B480" s="4">
        <v>12</v>
      </c>
      <c r="C480" s="3" t="s">
        <v>100</v>
      </c>
      <c r="D480" s="3" t="s">
        <v>1048</v>
      </c>
      <c r="E480" s="3" t="s">
        <v>436</v>
      </c>
      <c r="F480" s="5"/>
      <c r="H480" s="3" t="s">
        <v>2019</v>
      </c>
      <c r="I480" s="6">
        <v>7</v>
      </c>
      <c r="J480" t="b">
        <f t="shared" si="7"/>
        <v>1</v>
      </c>
      <c r="K480" s="7" t="s">
        <v>1047</v>
      </c>
      <c r="L480" s="7" t="s">
        <v>1048</v>
      </c>
      <c r="M480" s="7" t="s">
        <v>2380</v>
      </c>
      <c r="N480" s="7" t="s">
        <v>2019</v>
      </c>
      <c r="O480" s="6">
        <v>12</v>
      </c>
      <c r="P480" s="7" t="s">
        <v>1975</v>
      </c>
      <c r="Q480" s="7" t="s">
        <v>2036</v>
      </c>
      <c r="R480" s="8"/>
      <c r="S480" s="7" t="s">
        <v>1943</v>
      </c>
      <c r="T480" s="7" t="s">
        <v>436</v>
      </c>
      <c r="U480" s="7" t="s">
        <v>1047</v>
      </c>
      <c r="V480" s="8"/>
      <c r="W480" s="8"/>
      <c r="X480" s="6" t="b">
        <v>0</v>
      </c>
      <c r="Y480" s="7" t="s">
        <v>100</v>
      </c>
      <c r="Z480" s="7" t="s">
        <v>1944</v>
      </c>
      <c r="AA480" s="6" t="b">
        <v>0</v>
      </c>
      <c r="AB480" s="6">
        <v>8021</v>
      </c>
      <c r="AC480" s="6">
        <v>1467</v>
      </c>
      <c r="AD480" s="6">
        <v>1520</v>
      </c>
      <c r="AE480" s="6">
        <v>11860</v>
      </c>
      <c r="AF480" s="7" t="s">
        <v>436</v>
      </c>
      <c r="AG480" s="7" t="s">
        <v>100</v>
      </c>
      <c r="AH480" s="6">
        <v>7</v>
      </c>
    </row>
    <row r="481" spans="1:34" ht="15">
      <c r="A481" s="3" t="s">
        <v>1049</v>
      </c>
      <c r="B481" s="4">
        <v>12</v>
      </c>
      <c r="C481" s="3" t="s">
        <v>100</v>
      </c>
      <c r="D481" s="3" t="s">
        <v>1050</v>
      </c>
      <c r="E481" s="3" t="s">
        <v>433</v>
      </c>
      <c r="F481" s="5"/>
      <c r="H481" s="3" t="s">
        <v>2019</v>
      </c>
      <c r="I481" s="6">
        <v>7</v>
      </c>
      <c r="J481" t="b">
        <f t="shared" si="7"/>
        <v>1</v>
      </c>
      <c r="K481" s="7" t="s">
        <v>1049</v>
      </c>
      <c r="L481" s="7" t="s">
        <v>1050</v>
      </c>
      <c r="M481" s="7" t="s">
        <v>2381</v>
      </c>
      <c r="N481" s="7" t="s">
        <v>2019</v>
      </c>
      <c r="O481" s="6">
        <v>12</v>
      </c>
      <c r="P481" s="7" t="s">
        <v>1975</v>
      </c>
      <c r="Q481" s="7" t="s">
        <v>2055</v>
      </c>
      <c r="R481" s="8"/>
      <c r="S481" s="7" t="s">
        <v>1943</v>
      </c>
      <c r="T481" s="7" t="s">
        <v>433</v>
      </c>
      <c r="U481" s="7" t="s">
        <v>1049</v>
      </c>
      <c r="V481" s="8"/>
      <c r="W481" s="8"/>
      <c r="X481" s="6" t="b">
        <v>0</v>
      </c>
      <c r="Y481" s="7" t="s">
        <v>100</v>
      </c>
      <c r="Z481" s="7" t="s">
        <v>1944</v>
      </c>
      <c r="AA481" s="6" t="b">
        <v>0</v>
      </c>
      <c r="AB481" s="6">
        <v>83932</v>
      </c>
      <c r="AC481" s="6">
        <v>5240</v>
      </c>
      <c r="AD481" s="6">
        <v>14582</v>
      </c>
      <c r="AE481" s="6">
        <v>112629</v>
      </c>
      <c r="AF481" s="7" t="s">
        <v>433</v>
      </c>
      <c r="AG481" s="7" t="s">
        <v>100</v>
      </c>
      <c r="AH481" s="6">
        <v>7</v>
      </c>
    </row>
    <row r="482" spans="1:34" ht="15">
      <c r="A482" s="3" t="s">
        <v>1051</v>
      </c>
      <c r="B482" s="4">
        <v>12</v>
      </c>
      <c r="C482" s="3" t="s">
        <v>100</v>
      </c>
      <c r="D482" s="3" t="s">
        <v>1052</v>
      </c>
      <c r="E482" s="3" t="s">
        <v>436</v>
      </c>
      <c r="F482" s="5"/>
      <c r="H482" s="3" t="s">
        <v>2019</v>
      </c>
      <c r="I482" s="6">
        <v>7</v>
      </c>
      <c r="J482" t="b">
        <f t="shared" si="7"/>
        <v>1</v>
      </c>
      <c r="K482" s="7" t="s">
        <v>1051</v>
      </c>
      <c r="L482" s="7" t="s">
        <v>1052</v>
      </c>
      <c r="M482" s="7" t="s">
        <v>2382</v>
      </c>
      <c r="N482" s="7" t="s">
        <v>2019</v>
      </c>
      <c r="O482" s="6">
        <v>12</v>
      </c>
      <c r="P482" s="7" t="s">
        <v>1975</v>
      </c>
      <c r="Q482" s="7" t="s">
        <v>2093</v>
      </c>
      <c r="R482" s="8"/>
      <c r="S482" s="7" t="s">
        <v>1943</v>
      </c>
      <c r="T482" s="7" t="s">
        <v>436</v>
      </c>
      <c r="U482" s="7" t="s">
        <v>1051</v>
      </c>
      <c r="V482" s="8"/>
      <c r="W482" s="8"/>
      <c r="X482" s="6" t="b">
        <v>0</v>
      </c>
      <c r="Y482" s="7" t="s">
        <v>100</v>
      </c>
      <c r="Z482" s="7" t="s">
        <v>1944</v>
      </c>
      <c r="AA482" s="6" t="b">
        <v>0</v>
      </c>
      <c r="AB482" s="6">
        <v>6972</v>
      </c>
      <c r="AC482" s="6">
        <v>618</v>
      </c>
      <c r="AD482" s="6">
        <v>1139</v>
      </c>
      <c r="AE482" s="6">
        <v>9429</v>
      </c>
      <c r="AF482" s="7" t="s">
        <v>436</v>
      </c>
      <c r="AG482" s="7" t="s">
        <v>100</v>
      </c>
      <c r="AH482" s="6">
        <v>7</v>
      </c>
    </row>
    <row r="483" spans="1:34" ht="15">
      <c r="A483" s="3" t="s">
        <v>1053</v>
      </c>
      <c r="B483" s="4">
        <v>12</v>
      </c>
      <c r="C483" s="3" t="s">
        <v>100</v>
      </c>
      <c r="D483" s="3" t="s">
        <v>1054</v>
      </c>
      <c r="E483" s="3" t="s">
        <v>436</v>
      </c>
      <c r="F483" s="5"/>
      <c r="H483" s="3" t="s">
        <v>2019</v>
      </c>
      <c r="I483" s="6">
        <v>7</v>
      </c>
      <c r="J483" t="b">
        <f t="shared" si="7"/>
        <v>1</v>
      </c>
      <c r="K483" s="7" t="s">
        <v>1053</v>
      </c>
      <c r="L483" s="7" t="s">
        <v>1054</v>
      </c>
      <c r="M483" s="7" t="s">
        <v>2383</v>
      </c>
      <c r="N483" s="7" t="s">
        <v>2019</v>
      </c>
      <c r="O483" s="6">
        <v>12</v>
      </c>
      <c r="P483" s="7" t="s">
        <v>1975</v>
      </c>
      <c r="Q483" s="7" t="s">
        <v>2039</v>
      </c>
      <c r="R483" s="8"/>
      <c r="S483" s="7" t="s">
        <v>1943</v>
      </c>
      <c r="T483" s="7" t="s">
        <v>436</v>
      </c>
      <c r="U483" s="7" t="s">
        <v>1053</v>
      </c>
      <c r="V483" s="8"/>
      <c r="W483" s="8"/>
      <c r="X483" s="6" t="b">
        <v>0</v>
      </c>
      <c r="Y483" s="7" t="s">
        <v>100</v>
      </c>
      <c r="Z483" s="7" t="s">
        <v>1944</v>
      </c>
      <c r="AA483" s="6" t="b">
        <v>0</v>
      </c>
      <c r="AB483" s="6">
        <v>57095</v>
      </c>
      <c r="AC483" s="6">
        <v>2608</v>
      </c>
      <c r="AD483" s="6">
        <v>8836</v>
      </c>
      <c r="AE483" s="6">
        <v>68539</v>
      </c>
      <c r="AF483" s="7" t="s">
        <v>436</v>
      </c>
      <c r="AG483" s="7" t="s">
        <v>100</v>
      </c>
      <c r="AH483" s="6">
        <v>7</v>
      </c>
    </row>
    <row r="484" spans="1:34" ht="15">
      <c r="A484" s="3" t="s">
        <v>1055</v>
      </c>
      <c r="B484" s="4">
        <v>12</v>
      </c>
      <c r="C484" s="3" t="s">
        <v>100</v>
      </c>
      <c r="D484" s="3" t="s">
        <v>1056</v>
      </c>
      <c r="E484" s="3" t="s">
        <v>433</v>
      </c>
      <c r="F484" s="5"/>
      <c r="H484" s="3" t="s">
        <v>2019</v>
      </c>
      <c r="I484" s="6">
        <v>7</v>
      </c>
      <c r="J484" t="b">
        <f t="shared" si="7"/>
        <v>1</v>
      </c>
      <c r="K484" s="7" t="s">
        <v>1055</v>
      </c>
      <c r="L484" s="7" t="s">
        <v>1056</v>
      </c>
      <c r="M484" s="7" t="s">
        <v>2384</v>
      </c>
      <c r="N484" s="7" t="s">
        <v>2019</v>
      </c>
      <c r="O484" s="6">
        <v>12</v>
      </c>
      <c r="P484" s="7" t="s">
        <v>1975</v>
      </c>
      <c r="Q484" s="7" t="s">
        <v>2069</v>
      </c>
      <c r="R484" s="8"/>
      <c r="S484" s="7" t="s">
        <v>1943</v>
      </c>
      <c r="T484" s="7" t="s">
        <v>433</v>
      </c>
      <c r="U484" s="7" t="s">
        <v>1055</v>
      </c>
      <c r="V484" s="8"/>
      <c r="W484" s="8"/>
      <c r="X484" s="6" t="b">
        <v>0</v>
      </c>
      <c r="Y484" s="7" t="s">
        <v>100</v>
      </c>
      <c r="Z484" s="7" t="s">
        <v>1944</v>
      </c>
      <c r="AA484" s="6" t="b">
        <v>0</v>
      </c>
      <c r="AB484" s="6">
        <v>110960</v>
      </c>
      <c r="AC484" s="6">
        <v>7057</v>
      </c>
      <c r="AD484" s="6">
        <v>20823</v>
      </c>
      <c r="AE484" s="6">
        <v>152000</v>
      </c>
      <c r="AF484" s="7" t="s">
        <v>433</v>
      </c>
      <c r="AG484" s="7" t="s">
        <v>100</v>
      </c>
      <c r="AH484" s="6">
        <v>7</v>
      </c>
    </row>
    <row r="485" spans="1:34" ht="15">
      <c r="A485" s="3" t="s">
        <v>1057</v>
      </c>
      <c r="B485" s="4">
        <v>12</v>
      </c>
      <c r="C485" s="3" t="s">
        <v>100</v>
      </c>
      <c r="D485" s="3" t="s">
        <v>1058</v>
      </c>
      <c r="E485" s="3" t="s">
        <v>433</v>
      </c>
      <c r="F485" s="5"/>
      <c r="H485" s="3" t="s">
        <v>2019</v>
      </c>
      <c r="I485" s="6">
        <v>7</v>
      </c>
      <c r="J485" t="b">
        <f t="shared" si="7"/>
        <v>1</v>
      </c>
      <c r="K485" s="7" t="s">
        <v>1057</v>
      </c>
      <c r="L485" s="7" t="s">
        <v>1058</v>
      </c>
      <c r="M485" s="7" t="s">
        <v>2385</v>
      </c>
      <c r="N485" s="7" t="s">
        <v>2019</v>
      </c>
      <c r="O485" s="6">
        <v>12</v>
      </c>
      <c r="P485" s="7" t="s">
        <v>1975</v>
      </c>
      <c r="Q485" s="7" t="s">
        <v>1941</v>
      </c>
      <c r="R485" s="8"/>
      <c r="S485" s="7" t="s">
        <v>1943</v>
      </c>
      <c r="T485" s="7" t="s">
        <v>433</v>
      </c>
      <c r="U485" s="7" t="s">
        <v>1057</v>
      </c>
      <c r="V485" s="8"/>
      <c r="W485" s="8"/>
      <c r="X485" s="6" t="b">
        <v>0</v>
      </c>
      <c r="Y485" s="7" t="s">
        <v>100</v>
      </c>
      <c r="Z485" s="7" t="s">
        <v>1944</v>
      </c>
      <c r="AA485" s="6" t="b">
        <v>0</v>
      </c>
      <c r="AB485" s="8"/>
      <c r="AC485" s="8"/>
      <c r="AD485" s="8"/>
      <c r="AE485" s="8"/>
      <c r="AF485" s="7" t="s">
        <v>433</v>
      </c>
      <c r="AG485" s="7" t="s">
        <v>100</v>
      </c>
      <c r="AH485" s="6">
        <v>7</v>
      </c>
    </row>
    <row r="486" spans="1:34" ht="15">
      <c r="A486" s="3" t="s">
        <v>1059</v>
      </c>
      <c r="B486" s="4">
        <v>12</v>
      </c>
      <c r="C486" s="3" t="s">
        <v>100</v>
      </c>
      <c r="D486" s="3" t="s">
        <v>1060</v>
      </c>
      <c r="E486" s="3" t="s">
        <v>436</v>
      </c>
      <c r="F486" s="5"/>
      <c r="H486" s="3" t="s">
        <v>2019</v>
      </c>
      <c r="I486" s="6">
        <v>7</v>
      </c>
      <c r="J486" t="b">
        <f t="shared" si="7"/>
        <v>1</v>
      </c>
      <c r="K486" s="7" t="s">
        <v>1059</v>
      </c>
      <c r="L486" s="7" t="s">
        <v>1060</v>
      </c>
      <c r="M486" s="7" t="s">
        <v>2386</v>
      </c>
      <c r="N486" s="7" t="s">
        <v>2019</v>
      </c>
      <c r="O486" s="6">
        <v>12</v>
      </c>
      <c r="P486" s="7" t="s">
        <v>1975</v>
      </c>
      <c r="Q486" s="7" t="s">
        <v>1945</v>
      </c>
      <c r="R486" s="8"/>
      <c r="S486" s="7" t="s">
        <v>1943</v>
      </c>
      <c r="T486" s="7" t="s">
        <v>436</v>
      </c>
      <c r="U486" s="7" t="s">
        <v>1059</v>
      </c>
      <c r="V486" s="8"/>
      <c r="W486" s="8"/>
      <c r="X486" s="6" t="b">
        <v>0</v>
      </c>
      <c r="Y486" s="7" t="s">
        <v>100</v>
      </c>
      <c r="Z486" s="7" t="s">
        <v>1944</v>
      </c>
      <c r="AA486" s="6" t="b">
        <v>0</v>
      </c>
      <c r="AB486" s="6">
        <v>3336</v>
      </c>
      <c r="AC486" s="6">
        <v>504</v>
      </c>
      <c r="AD486" s="6">
        <v>711</v>
      </c>
      <c r="AE486" s="6">
        <v>4908</v>
      </c>
      <c r="AF486" s="7" t="s">
        <v>436</v>
      </c>
      <c r="AG486" s="7" t="s">
        <v>100</v>
      </c>
      <c r="AH486" s="6">
        <v>7</v>
      </c>
    </row>
    <row r="487" spans="1:34" ht="15">
      <c r="A487" s="3" t="s">
        <v>1061</v>
      </c>
      <c r="B487" s="4">
        <v>12</v>
      </c>
      <c r="C487" s="3" t="s">
        <v>100</v>
      </c>
      <c r="D487" s="3" t="s">
        <v>1062</v>
      </c>
      <c r="E487" s="3" t="s">
        <v>436</v>
      </c>
      <c r="F487" s="5"/>
      <c r="H487" s="3" t="s">
        <v>2019</v>
      </c>
      <c r="I487" s="6">
        <v>7</v>
      </c>
      <c r="J487" t="b">
        <f t="shared" si="7"/>
        <v>1</v>
      </c>
      <c r="K487" s="7" t="s">
        <v>1061</v>
      </c>
      <c r="L487" s="7" t="s">
        <v>1062</v>
      </c>
      <c r="M487" s="7" t="s">
        <v>2387</v>
      </c>
      <c r="N487" s="7" t="s">
        <v>2019</v>
      </c>
      <c r="O487" s="6">
        <v>12</v>
      </c>
      <c r="P487" s="7" t="s">
        <v>1975</v>
      </c>
      <c r="Q487" s="7" t="s">
        <v>1946</v>
      </c>
      <c r="R487" s="8"/>
      <c r="S487" s="7" t="s">
        <v>1943</v>
      </c>
      <c r="T487" s="7" t="s">
        <v>436</v>
      </c>
      <c r="U487" s="7" t="s">
        <v>1061</v>
      </c>
      <c r="V487" s="8"/>
      <c r="W487" s="8"/>
      <c r="X487" s="6" t="b">
        <v>0</v>
      </c>
      <c r="Y487" s="7" t="s">
        <v>100</v>
      </c>
      <c r="Z487" s="7" t="s">
        <v>1944</v>
      </c>
      <c r="AA487" s="6" t="b">
        <v>0</v>
      </c>
      <c r="AB487" s="6">
        <v>4649</v>
      </c>
      <c r="AC487" s="6">
        <v>595</v>
      </c>
      <c r="AD487" s="6">
        <v>1091</v>
      </c>
      <c r="AE487" s="6">
        <v>6778</v>
      </c>
      <c r="AF487" s="7" t="s">
        <v>436</v>
      </c>
      <c r="AG487" s="7" t="s">
        <v>100</v>
      </c>
      <c r="AH487" s="6">
        <v>7</v>
      </c>
    </row>
    <row r="488" spans="1:34" ht="15">
      <c r="A488" s="3" t="s">
        <v>1063</v>
      </c>
      <c r="B488" s="4">
        <v>12</v>
      </c>
      <c r="C488" s="3" t="s">
        <v>100</v>
      </c>
      <c r="D488" s="3" t="s">
        <v>1064</v>
      </c>
      <c r="E488" s="3" t="s">
        <v>436</v>
      </c>
      <c r="F488" s="5"/>
      <c r="H488" s="3" t="s">
        <v>2019</v>
      </c>
      <c r="I488" s="6">
        <v>7</v>
      </c>
      <c r="J488" t="b">
        <f t="shared" si="7"/>
        <v>1</v>
      </c>
      <c r="K488" s="7" t="s">
        <v>1063</v>
      </c>
      <c r="L488" s="7" t="s">
        <v>1064</v>
      </c>
      <c r="M488" s="7" t="s">
        <v>2388</v>
      </c>
      <c r="N488" s="7" t="s">
        <v>2019</v>
      </c>
      <c r="O488" s="6">
        <v>12</v>
      </c>
      <c r="P488" s="7" t="s">
        <v>1975</v>
      </c>
      <c r="Q488" s="7" t="s">
        <v>1947</v>
      </c>
      <c r="R488" s="8"/>
      <c r="S488" s="7" t="s">
        <v>1943</v>
      </c>
      <c r="T488" s="7" t="s">
        <v>436</v>
      </c>
      <c r="U488" s="7" t="s">
        <v>1063</v>
      </c>
      <c r="V488" s="8"/>
      <c r="W488" s="8"/>
      <c r="X488" s="6" t="b">
        <v>0</v>
      </c>
      <c r="Y488" s="7" t="s">
        <v>100</v>
      </c>
      <c r="Z488" s="7" t="s">
        <v>1944</v>
      </c>
      <c r="AA488" s="6" t="b">
        <v>0</v>
      </c>
      <c r="AB488" s="6">
        <v>7428</v>
      </c>
      <c r="AC488" s="6">
        <v>1009</v>
      </c>
      <c r="AD488" s="6">
        <v>1691</v>
      </c>
      <c r="AE488" s="6">
        <v>10892</v>
      </c>
      <c r="AF488" s="7" t="s">
        <v>436</v>
      </c>
      <c r="AG488" s="7" t="s">
        <v>100</v>
      </c>
      <c r="AH488" s="6">
        <v>7</v>
      </c>
    </row>
    <row r="489" spans="1:34" ht="15">
      <c r="A489" s="3" t="s">
        <v>1065</v>
      </c>
      <c r="B489" s="4">
        <v>12</v>
      </c>
      <c r="C489" s="3" t="s">
        <v>100</v>
      </c>
      <c r="D489" s="3" t="s">
        <v>1066</v>
      </c>
      <c r="E489" s="3" t="s">
        <v>436</v>
      </c>
      <c r="F489" s="5"/>
      <c r="H489" s="3" t="s">
        <v>2019</v>
      </c>
      <c r="I489" s="6">
        <v>7</v>
      </c>
      <c r="J489" t="b">
        <f t="shared" si="7"/>
        <v>1</v>
      </c>
      <c r="K489" s="7" t="s">
        <v>1065</v>
      </c>
      <c r="L489" s="7" t="s">
        <v>1066</v>
      </c>
      <c r="M489" s="7" t="s">
        <v>2389</v>
      </c>
      <c r="N489" s="7" t="s">
        <v>2019</v>
      </c>
      <c r="O489" s="6">
        <v>12</v>
      </c>
      <c r="P489" s="7" t="s">
        <v>1975</v>
      </c>
      <c r="Q489" s="7" t="s">
        <v>1948</v>
      </c>
      <c r="R489" s="8"/>
      <c r="S489" s="7" t="s">
        <v>1943</v>
      </c>
      <c r="T489" s="7" t="s">
        <v>436</v>
      </c>
      <c r="U489" s="7" t="s">
        <v>1065</v>
      </c>
      <c r="V489" s="8"/>
      <c r="W489" s="8"/>
      <c r="X489" s="6" t="b">
        <v>0</v>
      </c>
      <c r="Y489" s="7" t="s">
        <v>100</v>
      </c>
      <c r="Z489" s="7" t="s">
        <v>1944</v>
      </c>
      <c r="AA489" s="6" t="b">
        <v>0</v>
      </c>
      <c r="AB489" s="6">
        <v>4088</v>
      </c>
      <c r="AC489" s="6">
        <v>351</v>
      </c>
      <c r="AD489" s="6">
        <v>811</v>
      </c>
      <c r="AE489" s="6">
        <v>23489</v>
      </c>
      <c r="AF489" s="7" t="s">
        <v>436</v>
      </c>
      <c r="AG489" s="7" t="s">
        <v>100</v>
      </c>
      <c r="AH489" s="6">
        <v>7</v>
      </c>
    </row>
    <row r="490" spans="1:34" ht="15">
      <c r="A490" s="3" t="s">
        <v>1067</v>
      </c>
      <c r="B490" s="4">
        <v>12</v>
      </c>
      <c r="C490" s="3" t="s">
        <v>100</v>
      </c>
      <c r="D490" s="3" t="s">
        <v>2390</v>
      </c>
      <c r="E490" s="3" t="s">
        <v>436</v>
      </c>
      <c r="F490" s="5"/>
      <c r="H490" s="3" t="s">
        <v>2019</v>
      </c>
      <c r="I490" s="6">
        <v>7</v>
      </c>
      <c r="J490" t="b">
        <f t="shared" si="7"/>
        <v>1</v>
      </c>
      <c r="K490" s="7" t="s">
        <v>1067</v>
      </c>
      <c r="L490" s="7" t="s">
        <v>2390</v>
      </c>
      <c r="M490" s="7" t="s">
        <v>2391</v>
      </c>
      <c r="N490" s="7" t="s">
        <v>2019</v>
      </c>
      <c r="O490" s="6">
        <v>12</v>
      </c>
      <c r="P490" s="7" t="s">
        <v>1975</v>
      </c>
      <c r="Q490" s="7" t="s">
        <v>1949</v>
      </c>
      <c r="R490" s="8"/>
      <c r="S490" s="7" t="s">
        <v>1943</v>
      </c>
      <c r="T490" s="7" t="s">
        <v>436</v>
      </c>
      <c r="U490" s="7" t="s">
        <v>1067</v>
      </c>
      <c r="V490" s="8"/>
      <c r="W490" s="8"/>
      <c r="X490" s="6" t="b">
        <v>0</v>
      </c>
      <c r="Y490" s="7" t="s">
        <v>100</v>
      </c>
      <c r="Z490" s="7" t="s">
        <v>1944</v>
      </c>
      <c r="AA490" s="6" t="b">
        <v>0</v>
      </c>
      <c r="AB490" s="6">
        <v>4518</v>
      </c>
      <c r="AC490" s="6">
        <v>503</v>
      </c>
      <c r="AD490" s="6">
        <v>796</v>
      </c>
      <c r="AE490" s="6">
        <v>6180</v>
      </c>
      <c r="AF490" s="7" t="s">
        <v>436</v>
      </c>
      <c r="AG490" s="7" t="s">
        <v>100</v>
      </c>
      <c r="AH490" s="6">
        <v>7</v>
      </c>
    </row>
    <row r="491" spans="1:34" ht="15">
      <c r="A491" s="3" t="s">
        <v>1068</v>
      </c>
      <c r="B491" s="4">
        <v>12</v>
      </c>
      <c r="C491" s="3" t="s">
        <v>100</v>
      </c>
      <c r="D491" s="3" t="s">
        <v>1069</v>
      </c>
      <c r="E491" s="3" t="s">
        <v>436</v>
      </c>
      <c r="F491" s="5"/>
      <c r="H491" s="3" t="s">
        <v>2019</v>
      </c>
      <c r="I491" s="6">
        <v>7</v>
      </c>
      <c r="J491" t="b">
        <f t="shared" si="7"/>
        <v>1</v>
      </c>
      <c r="K491" s="7" t="s">
        <v>1068</v>
      </c>
      <c r="L491" s="7" t="s">
        <v>1069</v>
      </c>
      <c r="M491" s="7" t="s">
        <v>2392</v>
      </c>
      <c r="N491" s="7" t="s">
        <v>2019</v>
      </c>
      <c r="O491" s="6">
        <v>12</v>
      </c>
      <c r="P491" s="7" t="s">
        <v>1975</v>
      </c>
      <c r="Q491" s="7" t="s">
        <v>1950</v>
      </c>
      <c r="R491" s="8"/>
      <c r="S491" s="7" t="s">
        <v>1943</v>
      </c>
      <c r="T491" s="7" t="s">
        <v>436</v>
      </c>
      <c r="U491" s="7" t="s">
        <v>1068</v>
      </c>
      <c r="V491" s="8"/>
      <c r="W491" s="8"/>
      <c r="X491" s="6" t="b">
        <v>0</v>
      </c>
      <c r="Y491" s="7" t="s">
        <v>100</v>
      </c>
      <c r="Z491" s="7" t="s">
        <v>1944</v>
      </c>
      <c r="AA491" s="6" t="b">
        <v>0</v>
      </c>
      <c r="AB491" s="8"/>
      <c r="AC491" s="8"/>
      <c r="AD491" s="8"/>
      <c r="AE491" s="8"/>
      <c r="AF491" s="7" t="s">
        <v>436</v>
      </c>
      <c r="AG491" s="7" t="s">
        <v>100</v>
      </c>
      <c r="AH491" s="6">
        <v>7</v>
      </c>
    </row>
    <row r="492" spans="1:34" ht="15">
      <c r="A492" s="3" t="s">
        <v>1070</v>
      </c>
      <c r="B492" s="4">
        <v>12</v>
      </c>
      <c r="C492" s="3" t="s">
        <v>103</v>
      </c>
      <c r="D492" s="3" t="s">
        <v>1071</v>
      </c>
      <c r="E492" s="3" t="s">
        <v>436</v>
      </c>
      <c r="F492" s="5"/>
      <c r="H492" s="3" t="s">
        <v>2019</v>
      </c>
      <c r="I492" s="6">
        <v>7</v>
      </c>
      <c r="J492" t="b">
        <f t="shared" si="7"/>
        <v>1</v>
      </c>
      <c r="K492" s="7" t="s">
        <v>1070</v>
      </c>
      <c r="L492" s="7" t="s">
        <v>1071</v>
      </c>
      <c r="M492" s="7" t="s">
        <v>2393</v>
      </c>
      <c r="N492" s="7" t="s">
        <v>2019</v>
      </c>
      <c r="O492" s="6">
        <v>12</v>
      </c>
      <c r="P492" s="7" t="s">
        <v>1976</v>
      </c>
      <c r="Q492" s="7" t="s">
        <v>1944</v>
      </c>
      <c r="R492" s="8"/>
      <c r="S492" s="7" t="s">
        <v>1943</v>
      </c>
      <c r="T492" s="7" t="s">
        <v>436</v>
      </c>
      <c r="U492" s="7" t="s">
        <v>1070</v>
      </c>
      <c r="V492" s="8"/>
      <c r="W492" s="8"/>
      <c r="X492" s="6" t="b">
        <v>0</v>
      </c>
      <c r="Y492" s="7" t="s">
        <v>103</v>
      </c>
      <c r="Z492" s="7" t="s">
        <v>1944</v>
      </c>
      <c r="AA492" s="6" t="b">
        <v>0</v>
      </c>
      <c r="AB492" s="8"/>
      <c r="AC492" s="8"/>
      <c r="AD492" s="8"/>
      <c r="AE492" s="8"/>
      <c r="AF492" s="7" t="s">
        <v>436</v>
      </c>
      <c r="AG492" s="7" t="s">
        <v>103</v>
      </c>
      <c r="AH492" s="6">
        <v>7</v>
      </c>
    </row>
    <row r="493" spans="1:34" ht="15">
      <c r="A493" s="3" t="s">
        <v>1072</v>
      </c>
      <c r="B493" s="4">
        <v>12</v>
      </c>
      <c r="C493" s="3" t="s">
        <v>103</v>
      </c>
      <c r="D493" s="3" t="s">
        <v>1073</v>
      </c>
      <c r="E493" s="3" t="s">
        <v>428</v>
      </c>
      <c r="F493" s="5"/>
      <c r="H493" s="3" t="s">
        <v>2019</v>
      </c>
      <c r="I493" s="6">
        <v>7</v>
      </c>
      <c r="J493" t="b">
        <f t="shared" si="7"/>
        <v>1</v>
      </c>
      <c r="K493" s="7" t="s">
        <v>1072</v>
      </c>
      <c r="L493" s="7" t="s">
        <v>1073</v>
      </c>
      <c r="M493" s="7" t="s">
        <v>2394</v>
      </c>
      <c r="N493" s="7" t="s">
        <v>2019</v>
      </c>
      <c r="O493" s="6">
        <v>12</v>
      </c>
      <c r="P493" s="7" t="s">
        <v>1976</v>
      </c>
      <c r="Q493" s="7" t="s">
        <v>2045</v>
      </c>
      <c r="R493" s="8"/>
      <c r="S493" s="7" t="s">
        <v>1943</v>
      </c>
      <c r="T493" s="7" t="s">
        <v>428</v>
      </c>
      <c r="U493" s="7" t="s">
        <v>1072</v>
      </c>
      <c r="V493" s="8"/>
      <c r="W493" s="8"/>
      <c r="X493" s="6" t="b">
        <v>0</v>
      </c>
      <c r="Y493" s="7" t="s">
        <v>103</v>
      </c>
      <c r="Z493" s="7" t="s">
        <v>1944</v>
      </c>
      <c r="AA493" s="6" t="b">
        <v>0</v>
      </c>
      <c r="AB493" s="8"/>
      <c r="AC493" s="8"/>
      <c r="AD493" s="8"/>
      <c r="AE493" s="8"/>
      <c r="AF493" s="7" t="s">
        <v>428</v>
      </c>
      <c r="AG493" s="7" t="s">
        <v>103</v>
      </c>
      <c r="AH493" s="6">
        <v>7</v>
      </c>
    </row>
    <row r="494" spans="1:34" ht="15">
      <c r="A494" s="3" t="s">
        <v>1074</v>
      </c>
      <c r="B494" s="4">
        <v>12</v>
      </c>
      <c r="C494" s="3" t="s">
        <v>103</v>
      </c>
      <c r="D494" s="3" t="s">
        <v>1075</v>
      </c>
      <c r="E494" s="3" t="s">
        <v>436</v>
      </c>
      <c r="F494" s="5"/>
      <c r="H494" s="3" t="s">
        <v>2019</v>
      </c>
      <c r="I494" s="6">
        <v>7</v>
      </c>
      <c r="J494" t="b">
        <f t="shared" si="7"/>
        <v>1</v>
      </c>
      <c r="K494" s="7" t="s">
        <v>1074</v>
      </c>
      <c r="L494" s="7" t="s">
        <v>1075</v>
      </c>
      <c r="M494" s="7" t="s">
        <v>2395</v>
      </c>
      <c r="N494" s="7" t="s">
        <v>2019</v>
      </c>
      <c r="O494" s="6">
        <v>12</v>
      </c>
      <c r="P494" s="7" t="s">
        <v>1976</v>
      </c>
      <c r="Q494" s="7" t="s">
        <v>2051</v>
      </c>
      <c r="R494" s="8"/>
      <c r="S494" s="7" t="s">
        <v>1943</v>
      </c>
      <c r="T494" s="7" t="s">
        <v>436</v>
      </c>
      <c r="U494" s="7" t="s">
        <v>1074</v>
      </c>
      <c r="V494" s="8"/>
      <c r="W494" s="8"/>
      <c r="X494" s="6" t="b">
        <v>0</v>
      </c>
      <c r="Y494" s="7" t="s">
        <v>103</v>
      </c>
      <c r="Z494" s="7" t="s">
        <v>1944</v>
      </c>
      <c r="AA494" s="6" t="b">
        <v>0</v>
      </c>
      <c r="AB494" s="8"/>
      <c r="AC494" s="8"/>
      <c r="AD494" s="8"/>
      <c r="AE494" s="8"/>
      <c r="AF494" s="7" t="s">
        <v>436</v>
      </c>
      <c r="AG494" s="7" t="s">
        <v>103</v>
      </c>
      <c r="AH494" s="6">
        <v>7</v>
      </c>
    </row>
    <row r="495" spans="1:34" ht="15">
      <c r="A495" s="3" t="s">
        <v>1076</v>
      </c>
      <c r="B495" s="4">
        <v>12</v>
      </c>
      <c r="C495" s="3" t="s">
        <v>103</v>
      </c>
      <c r="D495" s="3" t="s">
        <v>1077</v>
      </c>
      <c r="E495" s="3" t="s">
        <v>436</v>
      </c>
      <c r="F495" s="5"/>
      <c r="H495" s="3" t="s">
        <v>2019</v>
      </c>
      <c r="I495" s="6">
        <v>7</v>
      </c>
      <c r="J495" t="b">
        <f t="shared" si="7"/>
        <v>1</v>
      </c>
      <c r="K495" s="7" t="s">
        <v>1076</v>
      </c>
      <c r="L495" s="7" t="s">
        <v>1077</v>
      </c>
      <c r="M495" s="7" t="s">
        <v>2396</v>
      </c>
      <c r="N495" s="7" t="s">
        <v>2019</v>
      </c>
      <c r="O495" s="6">
        <v>12</v>
      </c>
      <c r="P495" s="7" t="s">
        <v>1976</v>
      </c>
      <c r="Q495" s="7" t="s">
        <v>1944</v>
      </c>
      <c r="R495" s="8"/>
      <c r="S495" s="7" t="s">
        <v>1943</v>
      </c>
      <c r="T495" s="7" t="s">
        <v>436</v>
      </c>
      <c r="U495" s="7" t="s">
        <v>1076</v>
      </c>
      <c r="V495" s="8"/>
      <c r="W495" s="8"/>
      <c r="X495" s="6" t="b">
        <v>0</v>
      </c>
      <c r="Y495" s="7" t="s">
        <v>103</v>
      </c>
      <c r="Z495" s="7" t="s">
        <v>1944</v>
      </c>
      <c r="AA495" s="6" t="b">
        <v>0</v>
      </c>
      <c r="AB495" s="8"/>
      <c r="AC495" s="8"/>
      <c r="AD495" s="8"/>
      <c r="AE495" s="8"/>
      <c r="AF495" s="7" t="s">
        <v>436</v>
      </c>
      <c r="AG495" s="7" t="s">
        <v>103</v>
      </c>
      <c r="AH495" s="6">
        <v>7</v>
      </c>
    </row>
    <row r="496" spans="1:34" ht="15">
      <c r="A496" s="3" t="s">
        <v>1078</v>
      </c>
      <c r="B496" s="4">
        <v>12</v>
      </c>
      <c r="C496" s="3" t="s">
        <v>103</v>
      </c>
      <c r="D496" s="3" t="s">
        <v>1079</v>
      </c>
      <c r="E496" s="3" t="s">
        <v>428</v>
      </c>
      <c r="F496" s="5"/>
      <c r="H496" s="3" t="s">
        <v>2019</v>
      </c>
      <c r="I496" s="6">
        <v>7</v>
      </c>
      <c r="J496" t="b">
        <f t="shared" si="7"/>
        <v>1</v>
      </c>
      <c r="K496" s="7" t="s">
        <v>1078</v>
      </c>
      <c r="L496" s="7" t="s">
        <v>1079</v>
      </c>
      <c r="M496" s="7" t="s">
        <v>2397</v>
      </c>
      <c r="N496" s="7" t="s">
        <v>2019</v>
      </c>
      <c r="O496" s="6">
        <v>12</v>
      </c>
      <c r="P496" s="7" t="s">
        <v>1976</v>
      </c>
      <c r="Q496" s="7" t="s">
        <v>2055</v>
      </c>
      <c r="R496" s="8"/>
      <c r="S496" s="7" t="s">
        <v>1943</v>
      </c>
      <c r="T496" s="7" t="s">
        <v>428</v>
      </c>
      <c r="U496" s="7" t="s">
        <v>1078</v>
      </c>
      <c r="V496" s="8"/>
      <c r="W496" s="8"/>
      <c r="X496" s="6" t="b">
        <v>0</v>
      </c>
      <c r="Y496" s="7" t="s">
        <v>103</v>
      </c>
      <c r="Z496" s="7" t="s">
        <v>1944</v>
      </c>
      <c r="AA496" s="6" t="b">
        <v>0</v>
      </c>
      <c r="AB496" s="8"/>
      <c r="AC496" s="8"/>
      <c r="AD496" s="8"/>
      <c r="AE496" s="8"/>
      <c r="AF496" s="7" t="s">
        <v>428</v>
      </c>
      <c r="AG496" s="7" t="s">
        <v>103</v>
      </c>
      <c r="AH496" s="6">
        <v>7</v>
      </c>
    </row>
    <row r="497" spans="1:34" ht="15">
      <c r="A497" s="3" t="s">
        <v>1080</v>
      </c>
      <c r="B497" s="4">
        <v>12</v>
      </c>
      <c r="C497" s="3" t="s">
        <v>103</v>
      </c>
      <c r="D497" s="3" t="s">
        <v>1081</v>
      </c>
      <c r="E497" s="3" t="s">
        <v>235</v>
      </c>
      <c r="F497" s="5"/>
      <c r="H497" s="3" t="s">
        <v>2019</v>
      </c>
      <c r="I497" s="6">
        <v>7</v>
      </c>
      <c r="J497" t="b">
        <f t="shared" si="7"/>
        <v>1</v>
      </c>
      <c r="K497" s="7" t="s">
        <v>1080</v>
      </c>
      <c r="L497" s="7" t="s">
        <v>1081</v>
      </c>
      <c r="M497" s="7" t="s">
        <v>2398</v>
      </c>
      <c r="N497" s="7" t="s">
        <v>2019</v>
      </c>
      <c r="O497" s="6">
        <v>12</v>
      </c>
      <c r="P497" s="7" t="s">
        <v>1976</v>
      </c>
      <c r="Q497" s="7" t="s">
        <v>2093</v>
      </c>
      <c r="R497" s="8"/>
      <c r="S497" s="7" t="s">
        <v>1943</v>
      </c>
      <c r="T497" s="7" t="s">
        <v>235</v>
      </c>
      <c r="U497" s="7" t="s">
        <v>1080</v>
      </c>
      <c r="V497" s="8"/>
      <c r="W497" s="8"/>
      <c r="X497" s="6" t="b">
        <v>0</v>
      </c>
      <c r="Y497" s="7" t="s">
        <v>103</v>
      </c>
      <c r="Z497" s="7" t="s">
        <v>1944</v>
      </c>
      <c r="AA497" s="6" t="b">
        <v>0</v>
      </c>
      <c r="AB497" s="8"/>
      <c r="AC497" s="8"/>
      <c r="AD497" s="8"/>
      <c r="AE497" s="8"/>
      <c r="AF497" s="7" t="s">
        <v>235</v>
      </c>
      <c r="AG497" s="7" t="s">
        <v>103</v>
      </c>
      <c r="AH497" s="6">
        <v>7</v>
      </c>
    </row>
    <row r="498" spans="1:34" ht="15">
      <c r="A498" s="3" t="s">
        <v>1082</v>
      </c>
      <c r="B498" s="4">
        <v>12</v>
      </c>
      <c r="C498" s="3" t="s">
        <v>103</v>
      </c>
      <c r="D498" s="3" t="s">
        <v>1083</v>
      </c>
      <c r="E498" s="3" t="s">
        <v>436</v>
      </c>
      <c r="F498" s="5"/>
      <c r="H498" s="3" t="s">
        <v>2019</v>
      </c>
      <c r="I498" s="6">
        <v>7</v>
      </c>
      <c r="J498" t="b">
        <f t="shared" si="7"/>
        <v>1</v>
      </c>
      <c r="K498" s="7" t="s">
        <v>1082</v>
      </c>
      <c r="L498" s="7" t="s">
        <v>1083</v>
      </c>
      <c r="M498" s="7" t="s">
        <v>2399</v>
      </c>
      <c r="N498" s="7" t="s">
        <v>2019</v>
      </c>
      <c r="O498" s="6">
        <v>12</v>
      </c>
      <c r="P498" s="7" t="s">
        <v>1976</v>
      </c>
      <c r="Q498" s="7" t="s">
        <v>2039</v>
      </c>
      <c r="R498" s="8"/>
      <c r="S498" s="7" t="s">
        <v>1943</v>
      </c>
      <c r="T498" s="7" t="s">
        <v>436</v>
      </c>
      <c r="U498" s="7" t="s">
        <v>1082</v>
      </c>
      <c r="V498" s="8"/>
      <c r="W498" s="8"/>
      <c r="X498" s="6" t="b">
        <v>0</v>
      </c>
      <c r="Y498" s="7" t="s">
        <v>103</v>
      </c>
      <c r="Z498" s="7" t="s">
        <v>1944</v>
      </c>
      <c r="AA498" s="6" t="b">
        <v>0</v>
      </c>
      <c r="AB498" s="8"/>
      <c r="AC498" s="8"/>
      <c r="AD498" s="8"/>
      <c r="AE498" s="8"/>
      <c r="AF498" s="7" t="s">
        <v>436</v>
      </c>
      <c r="AG498" s="7" t="s">
        <v>103</v>
      </c>
      <c r="AH498" s="6">
        <v>7</v>
      </c>
    </row>
    <row r="499" spans="1:34" ht="15">
      <c r="A499" s="3" t="s">
        <v>1084</v>
      </c>
      <c r="B499" s="4">
        <v>12</v>
      </c>
      <c r="C499" s="3" t="s">
        <v>103</v>
      </c>
      <c r="D499" s="3" t="s">
        <v>1085</v>
      </c>
      <c r="E499" s="3" t="s">
        <v>436</v>
      </c>
      <c r="F499" s="5"/>
      <c r="H499" s="3" t="s">
        <v>2019</v>
      </c>
      <c r="I499" s="6">
        <v>7</v>
      </c>
      <c r="J499" t="b">
        <f t="shared" si="7"/>
        <v>1</v>
      </c>
      <c r="K499" s="7" t="s">
        <v>1084</v>
      </c>
      <c r="L499" s="7" t="s">
        <v>1085</v>
      </c>
      <c r="M499" s="7" t="s">
        <v>2400</v>
      </c>
      <c r="N499" s="7" t="s">
        <v>2019</v>
      </c>
      <c r="O499" s="6">
        <v>12</v>
      </c>
      <c r="P499" s="7" t="s">
        <v>1976</v>
      </c>
      <c r="Q499" s="7" t="s">
        <v>1944</v>
      </c>
      <c r="R499" s="8"/>
      <c r="S499" s="7" t="s">
        <v>1943</v>
      </c>
      <c r="T499" s="7" t="s">
        <v>436</v>
      </c>
      <c r="U499" s="7" t="s">
        <v>1084</v>
      </c>
      <c r="V499" s="8"/>
      <c r="W499" s="8"/>
      <c r="X499" s="6" t="b">
        <v>0</v>
      </c>
      <c r="Y499" s="7" t="s">
        <v>103</v>
      </c>
      <c r="Z499" s="7" t="s">
        <v>1944</v>
      </c>
      <c r="AA499" s="6" t="b">
        <v>0</v>
      </c>
      <c r="AB499" s="6">
        <v>6917</v>
      </c>
      <c r="AC499" s="6">
        <v>918</v>
      </c>
      <c r="AD499" s="6">
        <v>1090</v>
      </c>
      <c r="AE499" s="6">
        <v>8925</v>
      </c>
      <c r="AF499" s="7" t="s">
        <v>436</v>
      </c>
      <c r="AG499" s="7" t="s">
        <v>103</v>
      </c>
      <c r="AH499" s="6">
        <v>7</v>
      </c>
    </row>
    <row r="500" spans="1:34" ht="15">
      <c r="A500" s="3" t="s">
        <v>1086</v>
      </c>
      <c r="B500" s="4">
        <v>12</v>
      </c>
      <c r="C500" s="3" t="s">
        <v>103</v>
      </c>
      <c r="D500" s="3" t="s">
        <v>1087</v>
      </c>
      <c r="E500" s="3" t="s">
        <v>436</v>
      </c>
      <c r="F500" s="5"/>
      <c r="H500" s="3" t="s">
        <v>2019</v>
      </c>
      <c r="I500" s="6">
        <v>7</v>
      </c>
      <c r="J500" t="b">
        <f t="shared" si="7"/>
        <v>1</v>
      </c>
      <c r="K500" s="7" t="s">
        <v>1086</v>
      </c>
      <c r="L500" s="7" t="s">
        <v>1087</v>
      </c>
      <c r="M500" s="7" t="s">
        <v>2401</v>
      </c>
      <c r="N500" s="7" t="s">
        <v>2019</v>
      </c>
      <c r="O500" s="6">
        <v>12</v>
      </c>
      <c r="P500" s="7" t="s">
        <v>1976</v>
      </c>
      <c r="Q500" s="7" t="s">
        <v>1941</v>
      </c>
      <c r="R500" s="8"/>
      <c r="S500" s="7" t="s">
        <v>1943</v>
      </c>
      <c r="T500" s="7" t="s">
        <v>436</v>
      </c>
      <c r="U500" s="7" t="s">
        <v>1086</v>
      </c>
      <c r="V500" s="8"/>
      <c r="W500" s="8"/>
      <c r="X500" s="6" t="b">
        <v>0</v>
      </c>
      <c r="Y500" s="7" t="s">
        <v>103</v>
      </c>
      <c r="Z500" s="7" t="s">
        <v>1944</v>
      </c>
      <c r="AA500" s="6" t="b">
        <v>0</v>
      </c>
      <c r="AB500" s="8"/>
      <c r="AC500" s="8"/>
      <c r="AD500" s="8"/>
      <c r="AE500" s="8"/>
      <c r="AF500" s="7" t="s">
        <v>436</v>
      </c>
      <c r="AG500" s="7" t="s">
        <v>103</v>
      </c>
      <c r="AH500" s="6">
        <v>7</v>
      </c>
    </row>
    <row r="501" spans="1:34" ht="15">
      <c r="A501" s="3" t="s">
        <v>1088</v>
      </c>
      <c r="B501" s="4">
        <v>12</v>
      </c>
      <c r="C501" s="3" t="s">
        <v>103</v>
      </c>
      <c r="D501" s="3" t="s">
        <v>1089</v>
      </c>
      <c r="E501" s="3" t="s">
        <v>436</v>
      </c>
      <c r="F501" s="5"/>
      <c r="H501" s="3" t="s">
        <v>2019</v>
      </c>
      <c r="I501" s="6">
        <v>7</v>
      </c>
      <c r="J501" t="b">
        <f t="shared" si="7"/>
        <v>1</v>
      </c>
      <c r="K501" s="7" t="s">
        <v>1088</v>
      </c>
      <c r="L501" s="7" t="s">
        <v>1089</v>
      </c>
      <c r="M501" s="7" t="s">
        <v>2402</v>
      </c>
      <c r="N501" s="7" t="s">
        <v>2019</v>
      </c>
      <c r="O501" s="6">
        <v>12</v>
      </c>
      <c r="P501" s="7" t="s">
        <v>1976</v>
      </c>
      <c r="Q501" s="7" t="s">
        <v>1945</v>
      </c>
      <c r="R501" s="8"/>
      <c r="S501" s="7" t="s">
        <v>1943</v>
      </c>
      <c r="T501" s="7" t="s">
        <v>436</v>
      </c>
      <c r="U501" s="7" t="s">
        <v>1088</v>
      </c>
      <c r="V501" s="8"/>
      <c r="W501" s="8"/>
      <c r="X501" s="6" t="b">
        <v>0</v>
      </c>
      <c r="Y501" s="7" t="s">
        <v>103</v>
      </c>
      <c r="Z501" s="7" t="s">
        <v>1944</v>
      </c>
      <c r="AA501" s="6" t="b">
        <v>0</v>
      </c>
      <c r="AB501" s="6">
        <v>54170</v>
      </c>
      <c r="AC501" s="6">
        <v>2792</v>
      </c>
      <c r="AD501" s="6">
        <v>7667</v>
      </c>
      <c r="AE501" s="6">
        <v>65262</v>
      </c>
      <c r="AF501" s="7" t="s">
        <v>436</v>
      </c>
      <c r="AG501" s="7" t="s">
        <v>103</v>
      </c>
      <c r="AH501" s="6">
        <v>7</v>
      </c>
    </row>
    <row r="502" spans="1:34" ht="15">
      <c r="A502" s="3" t="s">
        <v>1090</v>
      </c>
      <c r="B502" s="4">
        <v>12</v>
      </c>
      <c r="C502" s="3" t="s">
        <v>103</v>
      </c>
      <c r="D502" s="3" t="s">
        <v>1091</v>
      </c>
      <c r="E502" s="3" t="s">
        <v>433</v>
      </c>
      <c r="F502" s="5"/>
      <c r="H502" s="3" t="s">
        <v>2019</v>
      </c>
      <c r="I502" s="6">
        <v>7</v>
      </c>
      <c r="J502" t="b">
        <f t="shared" si="7"/>
        <v>1</v>
      </c>
      <c r="K502" s="7" t="s">
        <v>1090</v>
      </c>
      <c r="L502" s="7" t="s">
        <v>1091</v>
      </c>
      <c r="M502" s="7" t="s">
        <v>2403</v>
      </c>
      <c r="N502" s="7" t="s">
        <v>2019</v>
      </c>
      <c r="O502" s="6">
        <v>12</v>
      </c>
      <c r="P502" s="7" t="s">
        <v>1976</v>
      </c>
      <c r="Q502" s="7" t="s">
        <v>1946</v>
      </c>
      <c r="R502" s="8"/>
      <c r="S502" s="7" t="s">
        <v>1943</v>
      </c>
      <c r="T502" s="7" t="s">
        <v>433</v>
      </c>
      <c r="U502" s="7" t="s">
        <v>1090</v>
      </c>
      <c r="V502" s="8"/>
      <c r="W502" s="8"/>
      <c r="X502" s="6" t="b">
        <v>0</v>
      </c>
      <c r="Y502" s="7" t="s">
        <v>103</v>
      </c>
      <c r="Z502" s="7" t="s">
        <v>1944</v>
      </c>
      <c r="AA502" s="6" t="b">
        <v>0</v>
      </c>
      <c r="AB502" s="8"/>
      <c r="AC502" s="8"/>
      <c r="AD502" s="8"/>
      <c r="AE502" s="8"/>
      <c r="AF502" s="7" t="s">
        <v>433</v>
      </c>
      <c r="AG502" s="7" t="s">
        <v>103</v>
      </c>
      <c r="AH502" s="6">
        <v>7</v>
      </c>
    </row>
    <row r="503" spans="1:34" ht="15">
      <c r="A503" s="3" t="s">
        <v>1092</v>
      </c>
      <c r="B503" s="4">
        <v>12</v>
      </c>
      <c r="C503" s="3" t="s">
        <v>103</v>
      </c>
      <c r="D503" s="3" t="s">
        <v>1093</v>
      </c>
      <c r="E503" s="3" t="s">
        <v>436</v>
      </c>
      <c r="F503" s="5"/>
      <c r="H503" s="3" t="s">
        <v>2019</v>
      </c>
      <c r="I503" s="6">
        <v>7</v>
      </c>
      <c r="J503" t="b">
        <f t="shared" si="7"/>
        <v>1</v>
      </c>
      <c r="K503" s="7" t="s">
        <v>1092</v>
      </c>
      <c r="L503" s="7" t="s">
        <v>1093</v>
      </c>
      <c r="M503" s="7" t="s">
        <v>2404</v>
      </c>
      <c r="N503" s="7" t="s">
        <v>2019</v>
      </c>
      <c r="O503" s="6">
        <v>12</v>
      </c>
      <c r="P503" s="7" t="s">
        <v>1976</v>
      </c>
      <c r="Q503" s="7" t="s">
        <v>1947</v>
      </c>
      <c r="R503" s="8"/>
      <c r="S503" s="7" t="s">
        <v>1943</v>
      </c>
      <c r="T503" s="7" t="s">
        <v>436</v>
      </c>
      <c r="U503" s="7" t="s">
        <v>1092</v>
      </c>
      <c r="V503" s="8"/>
      <c r="W503" s="8"/>
      <c r="X503" s="6" t="b">
        <v>0</v>
      </c>
      <c r="Y503" s="7" t="s">
        <v>103</v>
      </c>
      <c r="Z503" s="7" t="s">
        <v>1944</v>
      </c>
      <c r="AA503" s="6" t="b">
        <v>0</v>
      </c>
      <c r="AB503" s="8"/>
      <c r="AC503" s="8"/>
      <c r="AD503" s="8"/>
      <c r="AE503" s="8"/>
      <c r="AF503" s="7" t="s">
        <v>436</v>
      </c>
      <c r="AG503" s="7" t="s">
        <v>103</v>
      </c>
      <c r="AH503" s="6">
        <v>7</v>
      </c>
    </row>
    <row r="504" spans="1:34" ht="15">
      <c r="A504" s="3" t="s">
        <v>1094</v>
      </c>
      <c r="B504" s="4">
        <v>11</v>
      </c>
      <c r="C504" s="3" t="s">
        <v>106</v>
      </c>
      <c r="D504" s="3" t="s">
        <v>1095</v>
      </c>
      <c r="E504" s="3" t="s">
        <v>436</v>
      </c>
      <c r="F504" s="5"/>
      <c r="H504" s="3" t="s">
        <v>2019</v>
      </c>
      <c r="I504" s="6">
        <v>8</v>
      </c>
      <c r="J504" t="b">
        <f t="shared" si="7"/>
        <v>1</v>
      </c>
      <c r="K504" s="7" t="s">
        <v>1094</v>
      </c>
      <c r="L504" s="7" t="s">
        <v>1095</v>
      </c>
      <c r="M504" s="7" t="s">
        <v>2405</v>
      </c>
      <c r="N504" s="7" t="s">
        <v>2019</v>
      </c>
      <c r="O504" s="6">
        <v>11</v>
      </c>
      <c r="P504" s="7" t="s">
        <v>1977</v>
      </c>
      <c r="Q504" s="7" t="s">
        <v>2066</v>
      </c>
      <c r="R504" s="8"/>
      <c r="S504" s="7" t="s">
        <v>1943</v>
      </c>
      <c r="T504" s="7" t="s">
        <v>436</v>
      </c>
      <c r="U504" s="7" t="s">
        <v>1094</v>
      </c>
      <c r="V504" s="8"/>
      <c r="W504" s="8"/>
      <c r="X504" s="6" t="b">
        <v>0</v>
      </c>
      <c r="Y504" s="7" t="s">
        <v>106</v>
      </c>
      <c r="Z504" s="7" t="s">
        <v>1944</v>
      </c>
      <c r="AA504" s="6" t="b">
        <v>0</v>
      </c>
      <c r="AB504" s="8"/>
      <c r="AC504" s="8"/>
      <c r="AD504" s="8"/>
      <c r="AE504" s="8"/>
      <c r="AF504" s="7" t="s">
        <v>436</v>
      </c>
      <c r="AG504" s="7" t="s">
        <v>106</v>
      </c>
      <c r="AH504" s="6">
        <v>8</v>
      </c>
    </row>
    <row r="505" spans="1:34" ht="15">
      <c r="A505" s="3" t="s">
        <v>1096</v>
      </c>
      <c r="B505" s="4">
        <v>11</v>
      </c>
      <c r="C505" s="3" t="s">
        <v>106</v>
      </c>
      <c r="D505" s="3" t="s">
        <v>1097</v>
      </c>
      <c r="E505" s="3" t="s">
        <v>436</v>
      </c>
      <c r="F505" s="5"/>
      <c r="H505" s="3" t="s">
        <v>2019</v>
      </c>
      <c r="I505" s="6">
        <v>8</v>
      </c>
      <c r="J505" t="b">
        <f t="shared" si="7"/>
        <v>1</v>
      </c>
      <c r="K505" s="7" t="s">
        <v>1096</v>
      </c>
      <c r="L505" s="7" t="s">
        <v>1097</v>
      </c>
      <c r="M505" s="7" t="s">
        <v>2406</v>
      </c>
      <c r="N505" s="7" t="s">
        <v>2019</v>
      </c>
      <c r="O505" s="6">
        <v>11</v>
      </c>
      <c r="P505" s="7" t="s">
        <v>1977</v>
      </c>
      <c r="Q505" s="7" t="s">
        <v>2045</v>
      </c>
      <c r="R505" s="8"/>
      <c r="S505" s="7" t="s">
        <v>1943</v>
      </c>
      <c r="T505" s="7" t="s">
        <v>436</v>
      </c>
      <c r="U505" s="7" t="s">
        <v>1096</v>
      </c>
      <c r="V505" s="8"/>
      <c r="W505" s="8"/>
      <c r="X505" s="6" t="b">
        <v>0</v>
      </c>
      <c r="Y505" s="7" t="s">
        <v>106</v>
      </c>
      <c r="Z505" s="7" t="s">
        <v>1944</v>
      </c>
      <c r="AA505" s="6" t="b">
        <v>0</v>
      </c>
      <c r="AB505" s="8"/>
      <c r="AC505" s="8"/>
      <c r="AD505" s="8"/>
      <c r="AE505" s="8"/>
      <c r="AF505" s="7" t="s">
        <v>436</v>
      </c>
      <c r="AG505" s="7" t="s">
        <v>106</v>
      </c>
      <c r="AH505" s="6">
        <v>8</v>
      </c>
    </row>
    <row r="506" spans="1:34" ht="15">
      <c r="A506" s="3" t="s">
        <v>1098</v>
      </c>
      <c r="B506" s="4">
        <v>11</v>
      </c>
      <c r="C506" s="3" t="s">
        <v>106</v>
      </c>
      <c r="D506" s="3" t="s">
        <v>1099</v>
      </c>
      <c r="E506" s="3" t="s">
        <v>428</v>
      </c>
      <c r="F506" s="5"/>
      <c r="H506" s="3" t="s">
        <v>2019</v>
      </c>
      <c r="I506" s="6">
        <v>8</v>
      </c>
      <c r="J506" t="b">
        <f t="shared" si="7"/>
        <v>1</v>
      </c>
      <c r="K506" s="7" t="s">
        <v>1098</v>
      </c>
      <c r="L506" s="7" t="s">
        <v>1099</v>
      </c>
      <c r="M506" s="7" t="s">
        <v>2407</v>
      </c>
      <c r="N506" s="7" t="s">
        <v>2019</v>
      </c>
      <c r="O506" s="6">
        <v>11</v>
      </c>
      <c r="P506" s="7" t="s">
        <v>1977</v>
      </c>
      <c r="Q506" s="7" t="s">
        <v>2051</v>
      </c>
      <c r="R506" s="8"/>
      <c r="S506" s="7" t="s">
        <v>1943</v>
      </c>
      <c r="T506" s="7" t="s">
        <v>428</v>
      </c>
      <c r="U506" s="7" t="s">
        <v>1098</v>
      </c>
      <c r="V506" s="8"/>
      <c r="W506" s="8"/>
      <c r="X506" s="6" t="b">
        <v>0</v>
      </c>
      <c r="Y506" s="7" t="s">
        <v>106</v>
      </c>
      <c r="Z506" s="7" t="s">
        <v>1944</v>
      </c>
      <c r="AA506" s="6" t="b">
        <v>0</v>
      </c>
      <c r="AB506" s="6">
        <v>5498</v>
      </c>
      <c r="AC506" s="6">
        <v>1505</v>
      </c>
      <c r="AD506" s="6">
        <v>1280</v>
      </c>
      <c r="AE506" s="6">
        <v>8304</v>
      </c>
      <c r="AF506" s="7" t="s">
        <v>428</v>
      </c>
      <c r="AG506" s="7" t="s">
        <v>106</v>
      </c>
      <c r="AH506" s="6">
        <v>8</v>
      </c>
    </row>
    <row r="507" spans="1:34" ht="15">
      <c r="A507" s="3" t="s">
        <v>1100</v>
      </c>
      <c r="B507" s="4">
        <v>11</v>
      </c>
      <c r="C507" s="3" t="s">
        <v>106</v>
      </c>
      <c r="D507" s="3" t="s">
        <v>1101</v>
      </c>
      <c r="E507" s="3" t="s">
        <v>433</v>
      </c>
      <c r="F507" s="5"/>
      <c r="H507" s="3" t="s">
        <v>2019</v>
      </c>
      <c r="I507" s="6">
        <v>8</v>
      </c>
      <c r="J507" t="b">
        <f t="shared" si="7"/>
        <v>1</v>
      </c>
      <c r="K507" s="7" t="s">
        <v>1100</v>
      </c>
      <c r="L507" s="7" t="s">
        <v>1101</v>
      </c>
      <c r="M507" s="7" t="s">
        <v>2408</v>
      </c>
      <c r="N507" s="7" t="s">
        <v>2019</v>
      </c>
      <c r="O507" s="6">
        <v>11</v>
      </c>
      <c r="P507" s="7" t="s">
        <v>1977</v>
      </c>
      <c r="Q507" s="7" t="s">
        <v>2053</v>
      </c>
      <c r="R507" s="8"/>
      <c r="S507" s="7" t="s">
        <v>1943</v>
      </c>
      <c r="T507" s="7" t="s">
        <v>433</v>
      </c>
      <c r="U507" s="7" t="s">
        <v>1100</v>
      </c>
      <c r="V507" s="8"/>
      <c r="W507" s="8"/>
      <c r="X507" s="6" t="b">
        <v>0</v>
      </c>
      <c r="Y507" s="7" t="s">
        <v>106</v>
      </c>
      <c r="Z507" s="7" t="s">
        <v>1944</v>
      </c>
      <c r="AA507" s="6" t="b">
        <v>0</v>
      </c>
      <c r="AB507" s="6">
        <v>10498</v>
      </c>
      <c r="AC507" s="6">
        <v>1544</v>
      </c>
      <c r="AD507" s="6">
        <v>1817</v>
      </c>
      <c r="AE507" s="6">
        <v>14041</v>
      </c>
      <c r="AF507" s="7" t="s">
        <v>433</v>
      </c>
      <c r="AG507" s="7" t="s">
        <v>106</v>
      </c>
      <c r="AH507" s="6">
        <v>8</v>
      </c>
    </row>
    <row r="508" spans="1:34" ht="15">
      <c r="A508" s="3" t="s">
        <v>1102</v>
      </c>
      <c r="B508" s="4">
        <v>11</v>
      </c>
      <c r="C508" s="3" t="s">
        <v>106</v>
      </c>
      <c r="D508" s="3" t="s">
        <v>1103</v>
      </c>
      <c r="E508" s="3" t="s">
        <v>436</v>
      </c>
      <c r="F508" s="5"/>
      <c r="H508" s="3" t="s">
        <v>2019</v>
      </c>
      <c r="I508" s="6">
        <v>8</v>
      </c>
      <c r="J508" t="b">
        <f t="shared" si="7"/>
        <v>1</v>
      </c>
      <c r="K508" s="7" t="s">
        <v>1102</v>
      </c>
      <c r="L508" s="7" t="s">
        <v>1103</v>
      </c>
      <c r="M508" s="7" t="s">
        <v>2409</v>
      </c>
      <c r="N508" s="7" t="s">
        <v>2019</v>
      </c>
      <c r="O508" s="6">
        <v>11</v>
      </c>
      <c r="P508" s="7" t="s">
        <v>1977</v>
      </c>
      <c r="Q508" s="7" t="s">
        <v>2036</v>
      </c>
      <c r="R508" s="8"/>
      <c r="S508" s="7" t="s">
        <v>1943</v>
      </c>
      <c r="T508" s="7" t="s">
        <v>436</v>
      </c>
      <c r="U508" s="7" t="s">
        <v>1102</v>
      </c>
      <c r="V508" s="8"/>
      <c r="W508" s="8"/>
      <c r="X508" s="6" t="b">
        <v>0</v>
      </c>
      <c r="Y508" s="7" t="s">
        <v>106</v>
      </c>
      <c r="Z508" s="7" t="s">
        <v>1944</v>
      </c>
      <c r="AA508" s="6" t="b">
        <v>0</v>
      </c>
      <c r="AB508" s="6">
        <v>6609</v>
      </c>
      <c r="AC508" s="6">
        <v>1542</v>
      </c>
      <c r="AD508" s="6">
        <v>1102</v>
      </c>
      <c r="AE508" s="6">
        <v>9253</v>
      </c>
      <c r="AF508" s="7" t="s">
        <v>436</v>
      </c>
      <c r="AG508" s="7" t="s">
        <v>106</v>
      </c>
      <c r="AH508" s="6">
        <v>8</v>
      </c>
    </row>
    <row r="509" spans="1:34" ht="15">
      <c r="A509" s="3" t="s">
        <v>1104</v>
      </c>
      <c r="B509" s="4">
        <v>11</v>
      </c>
      <c r="C509" s="3" t="s">
        <v>106</v>
      </c>
      <c r="D509" s="3" t="s">
        <v>1105</v>
      </c>
      <c r="E509" s="3" t="s">
        <v>235</v>
      </c>
      <c r="F509" s="5"/>
      <c r="H509" s="3" t="s">
        <v>2019</v>
      </c>
      <c r="I509" s="6">
        <v>8</v>
      </c>
      <c r="J509" t="b">
        <f t="shared" si="7"/>
        <v>1</v>
      </c>
      <c r="K509" s="7" t="s">
        <v>1104</v>
      </c>
      <c r="L509" s="7" t="s">
        <v>1105</v>
      </c>
      <c r="M509" s="7" t="s">
        <v>2410</v>
      </c>
      <c r="N509" s="7" t="s">
        <v>2019</v>
      </c>
      <c r="O509" s="6">
        <v>11</v>
      </c>
      <c r="P509" s="7" t="s">
        <v>1977</v>
      </c>
      <c r="Q509" s="7" t="s">
        <v>2055</v>
      </c>
      <c r="R509" s="8"/>
      <c r="S509" s="7" t="s">
        <v>1943</v>
      </c>
      <c r="T509" s="7" t="s">
        <v>235</v>
      </c>
      <c r="U509" s="7" t="s">
        <v>1104</v>
      </c>
      <c r="V509" s="8"/>
      <c r="W509" s="8"/>
      <c r="X509" s="6" t="b">
        <v>0</v>
      </c>
      <c r="Y509" s="7" t="s">
        <v>106</v>
      </c>
      <c r="Z509" s="7" t="s">
        <v>1944</v>
      </c>
      <c r="AA509" s="6" t="b">
        <v>0</v>
      </c>
      <c r="AB509" s="8"/>
      <c r="AC509" s="8"/>
      <c r="AD509" s="8"/>
      <c r="AE509" s="8"/>
      <c r="AF509" s="7" t="s">
        <v>235</v>
      </c>
      <c r="AG509" s="7" t="s">
        <v>106</v>
      </c>
      <c r="AH509" s="6">
        <v>8</v>
      </c>
    </row>
    <row r="510" spans="1:34" ht="15">
      <c r="A510" s="3" t="s">
        <v>1106</v>
      </c>
      <c r="B510" s="4">
        <v>11</v>
      </c>
      <c r="C510" s="3" t="s">
        <v>106</v>
      </c>
      <c r="D510" s="3" t="s">
        <v>1107</v>
      </c>
      <c r="E510" s="3" t="s">
        <v>433</v>
      </c>
      <c r="F510" s="5"/>
      <c r="H510" s="3" t="s">
        <v>2019</v>
      </c>
      <c r="I510" s="6">
        <v>8</v>
      </c>
      <c r="J510" t="b">
        <f t="shared" si="7"/>
        <v>1</v>
      </c>
      <c r="K510" s="7" t="s">
        <v>1106</v>
      </c>
      <c r="L510" s="7" t="s">
        <v>1107</v>
      </c>
      <c r="M510" s="7" t="s">
        <v>2411</v>
      </c>
      <c r="N510" s="7" t="s">
        <v>2019</v>
      </c>
      <c r="O510" s="6">
        <v>11</v>
      </c>
      <c r="P510" s="7" t="s">
        <v>1977</v>
      </c>
      <c r="Q510" s="7" t="s">
        <v>2093</v>
      </c>
      <c r="R510" s="8"/>
      <c r="S510" s="7" t="s">
        <v>1943</v>
      </c>
      <c r="T510" s="7" t="s">
        <v>433</v>
      </c>
      <c r="U510" s="7" t="s">
        <v>1106</v>
      </c>
      <c r="V510" s="8"/>
      <c r="W510" s="8"/>
      <c r="X510" s="6" t="b">
        <v>0</v>
      </c>
      <c r="Y510" s="7" t="s">
        <v>106</v>
      </c>
      <c r="Z510" s="7" t="s">
        <v>1944</v>
      </c>
      <c r="AA510" s="6" t="b">
        <v>0</v>
      </c>
      <c r="AB510" s="8"/>
      <c r="AC510" s="8"/>
      <c r="AD510" s="8"/>
      <c r="AE510" s="8"/>
      <c r="AF510" s="7" t="s">
        <v>433</v>
      </c>
      <c r="AG510" s="7" t="s">
        <v>106</v>
      </c>
      <c r="AH510" s="6">
        <v>8</v>
      </c>
    </row>
    <row r="511" spans="1:34" ht="15">
      <c r="A511" s="3" t="s">
        <v>1108</v>
      </c>
      <c r="B511" s="4">
        <v>11</v>
      </c>
      <c r="C511" s="3" t="s">
        <v>106</v>
      </c>
      <c r="D511" s="3" t="s">
        <v>1109</v>
      </c>
      <c r="E511" s="3" t="s">
        <v>436</v>
      </c>
      <c r="F511" s="5"/>
      <c r="H511" s="3" t="s">
        <v>2019</v>
      </c>
      <c r="I511" s="6">
        <v>8</v>
      </c>
      <c r="J511" t="b">
        <f t="shared" si="7"/>
        <v>1</v>
      </c>
      <c r="K511" s="7" t="s">
        <v>1108</v>
      </c>
      <c r="L511" s="7" t="s">
        <v>1109</v>
      </c>
      <c r="M511" s="7" t="s">
        <v>2412</v>
      </c>
      <c r="N511" s="7" t="s">
        <v>2019</v>
      </c>
      <c r="O511" s="6">
        <v>11</v>
      </c>
      <c r="P511" s="7" t="s">
        <v>1977</v>
      </c>
      <c r="Q511" s="7" t="s">
        <v>2039</v>
      </c>
      <c r="R511" s="8"/>
      <c r="S511" s="7" t="s">
        <v>1943</v>
      </c>
      <c r="T511" s="7" t="s">
        <v>436</v>
      </c>
      <c r="U511" s="7" t="s">
        <v>1108</v>
      </c>
      <c r="V511" s="8"/>
      <c r="W511" s="8"/>
      <c r="X511" s="6" t="b">
        <v>0</v>
      </c>
      <c r="Y511" s="7" t="s">
        <v>106</v>
      </c>
      <c r="Z511" s="7" t="s">
        <v>1944</v>
      </c>
      <c r="AA511" s="6" t="b">
        <v>0</v>
      </c>
      <c r="AB511" s="6">
        <v>29362</v>
      </c>
      <c r="AC511" s="6">
        <v>751</v>
      </c>
      <c r="AD511" s="6">
        <v>1400</v>
      </c>
      <c r="AE511" s="6">
        <v>31513</v>
      </c>
      <c r="AF511" s="7" t="s">
        <v>436</v>
      </c>
      <c r="AG511" s="7" t="s">
        <v>106</v>
      </c>
      <c r="AH511" s="6">
        <v>8</v>
      </c>
    </row>
    <row r="512" spans="1:34" ht="15">
      <c r="A512" s="3" t="s">
        <v>1110</v>
      </c>
      <c r="B512" s="4">
        <v>11</v>
      </c>
      <c r="C512" s="3" t="s">
        <v>106</v>
      </c>
      <c r="D512" s="3" t="s">
        <v>1111</v>
      </c>
      <c r="E512" s="3" t="s">
        <v>436</v>
      </c>
      <c r="F512" s="5"/>
      <c r="H512" s="3" t="s">
        <v>2019</v>
      </c>
      <c r="I512" s="6">
        <v>8</v>
      </c>
      <c r="J512" t="b">
        <f t="shared" si="7"/>
        <v>1</v>
      </c>
      <c r="K512" s="7" t="s">
        <v>1110</v>
      </c>
      <c r="L512" s="7" t="s">
        <v>1111</v>
      </c>
      <c r="M512" s="7" t="s">
        <v>2413</v>
      </c>
      <c r="N512" s="7" t="s">
        <v>2019</v>
      </c>
      <c r="O512" s="6">
        <v>11</v>
      </c>
      <c r="P512" s="7" t="s">
        <v>1977</v>
      </c>
      <c r="Q512" s="7" t="s">
        <v>2069</v>
      </c>
      <c r="R512" s="8"/>
      <c r="S512" s="7" t="s">
        <v>1943</v>
      </c>
      <c r="T512" s="7" t="s">
        <v>436</v>
      </c>
      <c r="U512" s="7" t="s">
        <v>1110</v>
      </c>
      <c r="V512" s="8"/>
      <c r="W512" s="8"/>
      <c r="X512" s="6" t="b">
        <v>0</v>
      </c>
      <c r="Y512" s="7" t="s">
        <v>106</v>
      </c>
      <c r="Z512" s="7" t="s">
        <v>1944</v>
      </c>
      <c r="AA512" s="6" t="b">
        <v>0</v>
      </c>
      <c r="AB512" s="8"/>
      <c r="AC512" s="8"/>
      <c r="AD512" s="8"/>
      <c r="AE512" s="8"/>
      <c r="AF512" s="7" t="s">
        <v>436</v>
      </c>
      <c r="AG512" s="7" t="s">
        <v>106</v>
      </c>
      <c r="AH512" s="6">
        <v>8</v>
      </c>
    </row>
    <row r="513" spans="1:34" ht="15">
      <c r="A513" s="3" t="s">
        <v>1112</v>
      </c>
      <c r="B513" s="4">
        <v>11</v>
      </c>
      <c r="C513" s="3" t="s">
        <v>106</v>
      </c>
      <c r="D513" s="3" t="s">
        <v>1113</v>
      </c>
      <c r="E513" s="3" t="s">
        <v>428</v>
      </c>
      <c r="F513" s="5"/>
      <c r="H513" s="3" t="s">
        <v>2019</v>
      </c>
      <c r="I513" s="6">
        <v>8</v>
      </c>
      <c r="J513" t="b">
        <f t="shared" si="7"/>
        <v>1</v>
      </c>
      <c r="K513" s="7" t="s">
        <v>1112</v>
      </c>
      <c r="L513" s="7" t="s">
        <v>1113</v>
      </c>
      <c r="M513" s="7" t="s">
        <v>2414</v>
      </c>
      <c r="N513" s="7" t="s">
        <v>2019</v>
      </c>
      <c r="O513" s="6">
        <v>11</v>
      </c>
      <c r="P513" s="7" t="s">
        <v>1977</v>
      </c>
      <c r="Q513" s="7" t="s">
        <v>1941</v>
      </c>
      <c r="R513" s="8"/>
      <c r="S513" s="7" t="s">
        <v>1943</v>
      </c>
      <c r="T513" s="7" t="s">
        <v>428</v>
      </c>
      <c r="U513" s="7" t="s">
        <v>1112</v>
      </c>
      <c r="V513" s="8"/>
      <c r="W513" s="8"/>
      <c r="X513" s="6" t="b">
        <v>0</v>
      </c>
      <c r="Y513" s="7" t="s">
        <v>106</v>
      </c>
      <c r="Z513" s="7" t="s">
        <v>1944</v>
      </c>
      <c r="AA513" s="6" t="b">
        <v>0</v>
      </c>
      <c r="AB513" s="6">
        <v>10108</v>
      </c>
      <c r="AC513" s="6">
        <v>1320</v>
      </c>
      <c r="AD513" s="6">
        <v>1764</v>
      </c>
      <c r="AE513" s="6">
        <v>13192</v>
      </c>
      <c r="AF513" s="7" t="s">
        <v>428</v>
      </c>
      <c r="AG513" s="7" t="s">
        <v>106</v>
      </c>
      <c r="AH513" s="6">
        <v>8</v>
      </c>
    </row>
    <row r="514" spans="1:34" ht="15">
      <c r="A514" s="3" t="s">
        <v>1114</v>
      </c>
      <c r="B514" s="4">
        <v>11</v>
      </c>
      <c r="C514" s="3" t="s">
        <v>106</v>
      </c>
      <c r="D514" s="3" t="s">
        <v>1115</v>
      </c>
      <c r="E514" s="3" t="s">
        <v>436</v>
      </c>
      <c r="F514" s="5"/>
      <c r="H514" s="3" t="s">
        <v>2019</v>
      </c>
      <c r="I514" s="6">
        <v>8</v>
      </c>
      <c r="J514" t="b">
        <f t="shared" si="7"/>
        <v>1</v>
      </c>
      <c r="K514" s="7" t="s">
        <v>1114</v>
      </c>
      <c r="L514" s="7" t="s">
        <v>1115</v>
      </c>
      <c r="M514" s="7" t="s">
        <v>2415</v>
      </c>
      <c r="N514" s="7" t="s">
        <v>2019</v>
      </c>
      <c r="O514" s="6">
        <v>11</v>
      </c>
      <c r="P514" s="7" t="s">
        <v>1977</v>
      </c>
      <c r="Q514" s="7" t="s">
        <v>1946</v>
      </c>
      <c r="R514" s="8"/>
      <c r="S514" s="7" t="s">
        <v>1943</v>
      </c>
      <c r="T514" s="7" t="s">
        <v>436</v>
      </c>
      <c r="U514" s="7" t="s">
        <v>1114</v>
      </c>
      <c r="V514" s="8"/>
      <c r="W514" s="8"/>
      <c r="X514" s="6" t="b">
        <v>0</v>
      </c>
      <c r="Y514" s="7" t="s">
        <v>106</v>
      </c>
      <c r="Z514" s="7" t="s">
        <v>1944</v>
      </c>
      <c r="AA514" s="6" t="b">
        <v>0</v>
      </c>
      <c r="AB514" s="8"/>
      <c r="AC514" s="8"/>
      <c r="AD514" s="8"/>
      <c r="AE514" s="8"/>
      <c r="AF514" s="7" t="s">
        <v>436</v>
      </c>
      <c r="AG514" s="7" t="s">
        <v>106</v>
      </c>
      <c r="AH514" s="6">
        <v>8</v>
      </c>
    </row>
    <row r="515" spans="1:34" ht="15">
      <c r="A515" s="3" t="s">
        <v>1116</v>
      </c>
      <c r="B515" s="4">
        <v>11</v>
      </c>
      <c r="C515" s="3" t="s">
        <v>106</v>
      </c>
      <c r="D515" s="3" t="s">
        <v>1117</v>
      </c>
      <c r="E515" s="3" t="s">
        <v>436</v>
      </c>
      <c r="F515" s="5"/>
      <c r="H515" s="3" t="s">
        <v>2019</v>
      </c>
      <c r="I515" s="6">
        <v>8</v>
      </c>
      <c r="J515" t="b">
        <f t="shared" ref="J515:J578" si="8">A515=K515</f>
        <v>1</v>
      </c>
      <c r="K515" s="7" t="s">
        <v>1116</v>
      </c>
      <c r="L515" s="7" t="s">
        <v>1117</v>
      </c>
      <c r="M515" s="7" t="s">
        <v>2416</v>
      </c>
      <c r="N515" s="7" t="s">
        <v>2019</v>
      </c>
      <c r="O515" s="6">
        <v>11</v>
      </c>
      <c r="P515" s="7" t="s">
        <v>1977</v>
      </c>
      <c r="Q515" s="7" t="s">
        <v>1947</v>
      </c>
      <c r="R515" s="8"/>
      <c r="S515" s="7" t="s">
        <v>1943</v>
      </c>
      <c r="T515" s="7" t="s">
        <v>436</v>
      </c>
      <c r="U515" s="7" t="s">
        <v>1116</v>
      </c>
      <c r="V515" s="8"/>
      <c r="W515" s="8"/>
      <c r="X515" s="6" t="b">
        <v>0</v>
      </c>
      <c r="Y515" s="7" t="s">
        <v>106</v>
      </c>
      <c r="Z515" s="7" t="s">
        <v>1944</v>
      </c>
      <c r="AA515" s="6" t="b">
        <v>0</v>
      </c>
      <c r="AB515" s="8"/>
      <c r="AC515" s="8"/>
      <c r="AD515" s="8"/>
      <c r="AE515" s="8"/>
      <c r="AF515" s="7" t="s">
        <v>436</v>
      </c>
      <c r="AG515" s="7" t="s">
        <v>106</v>
      </c>
      <c r="AH515" s="6">
        <v>8</v>
      </c>
    </row>
    <row r="516" spans="1:34" ht="15">
      <c r="A516" s="3" t="s">
        <v>1118</v>
      </c>
      <c r="B516" s="4">
        <v>11</v>
      </c>
      <c r="C516" s="3" t="s">
        <v>106</v>
      </c>
      <c r="D516" s="3" t="s">
        <v>1119</v>
      </c>
      <c r="E516" s="3" t="s">
        <v>436</v>
      </c>
      <c r="F516" s="5"/>
      <c r="H516" s="3" t="s">
        <v>2019</v>
      </c>
      <c r="I516" s="6">
        <v>8</v>
      </c>
      <c r="J516" t="b">
        <f t="shared" si="8"/>
        <v>1</v>
      </c>
      <c r="K516" s="7" t="s">
        <v>1118</v>
      </c>
      <c r="L516" s="7" t="s">
        <v>1119</v>
      </c>
      <c r="M516" s="7" t="s">
        <v>2417</v>
      </c>
      <c r="N516" s="7" t="s">
        <v>2019</v>
      </c>
      <c r="O516" s="6">
        <v>11</v>
      </c>
      <c r="P516" s="7" t="s">
        <v>1977</v>
      </c>
      <c r="Q516" s="7" t="s">
        <v>1948</v>
      </c>
      <c r="R516" s="8"/>
      <c r="S516" s="7" t="s">
        <v>1943</v>
      </c>
      <c r="T516" s="7" t="s">
        <v>436</v>
      </c>
      <c r="U516" s="7" t="s">
        <v>1118</v>
      </c>
      <c r="V516" s="8"/>
      <c r="W516" s="8"/>
      <c r="X516" s="6" t="b">
        <v>0</v>
      </c>
      <c r="Y516" s="7" t="s">
        <v>106</v>
      </c>
      <c r="Z516" s="7" t="s">
        <v>1944</v>
      </c>
      <c r="AA516" s="6" t="b">
        <v>0</v>
      </c>
      <c r="AB516" s="8"/>
      <c r="AC516" s="8"/>
      <c r="AD516" s="8"/>
      <c r="AE516" s="8"/>
      <c r="AF516" s="7" t="s">
        <v>436</v>
      </c>
      <c r="AG516" s="7" t="s">
        <v>106</v>
      </c>
      <c r="AH516" s="6">
        <v>8</v>
      </c>
    </row>
    <row r="517" spans="1:34" ht="15">
      <c r="A517" s="3" t="s">
        <v>1120</v>
      </c>
      <c r="B517" s="4">
        <v>11</v>
      </c>
      <c r="C517" s="3" t="s">
        <v>106</v>
      </c>
      <c r="D517" s="3" t="s">
        <v>1121</v>
      </c>
      <c r="E517" s="3" t="s">
        <v>436</v>
      </c>
      <c r="F517" s="5"/>
      <c r="H517" s="3" t="s">
        <v>2019</v>
      </c>
      <c r="I517" s="6">
        <v>8</v>
      </c>
      <c r="J517" t="b">
        <f t="shared" si="8"/>
        <v>1</v>
      </c>
      <c r="K517" s="7" t="s">
        <v>1120</v>
      </c>
      <c r="L517" s="7" t="s">
        <v>1121</v>
      </c>
      <c r="M517" s="7" t="s">
        <v>2418</v>
      </c>
      <c r="N517" s="7" t="s">
        <v>2019</v>
      </c>
      <c r="O517" s="6">
        <v>11</v>
      </c>
      <c r="P517" s="7" t="s">
        <v>1977</v>
      </c>
      <c r="Q517" s="7" t="s">
        <v>1949</v>
      </c>
      <c r="R517" s="8"/>
      <c r="S517" s="7" t="s">
        <v>1943</v>
      </c>
      <c r="T517" s="7" t="s">
        <v>436</v>
      </c>
      <c r="U517" s="7" t="s">
        <v>1120</v>
      </c>
      <c r="V517" s="8"/>
      <c r="W517" s="8"/>
      <c r="X517" s="6" t="b">
        <v>0</v>
      </c>
      <c r="Y517" s="7" t="s">
        <v>106</v>
      </c>
      <c r="Z517" s="7" t="s">
        <v>1944</v>
      </c>
      <c r="AA517" s="6" t="b">
        <v>0</v>
      </c>
      <c r="AB517" s="8"/>
      <c r="AC517" s="8"/>
      <c r="AD517" s="8"/>
      <c r="AE517" s="8"/>
      <c r="AF517" s="7" t="s">
        <v>436</v>
      </c>
      <c r="AG517" s="7" t="s">
        <v>106</v>
      </c>
      <c r="AH517" s="6">
        <v>8</v>
      </c>
    </row>
    <row r="518" spans="1:34" ht="15">
      <c r="A518" s="3" t="s">
        <v>1122</v>
      </c>
      <c r="B518" s="4">
        <v>11</v>
      </c>
      <c r="C518" s="3" t="s">
        <v>106</v>
      </c>
      <c r="D518" s="3" t="s">
        <v>1123</v>
      </c>
      <c r="E518" s="3" t="s">
        <v>436</v>
      </c>
      <c r="F518" s="5"/>
      <c r="H518" s="3" t="s">
        <v>2019</v>
      </c>
      <c r="I518" s="6">
        <v>8</v>
      </c>
      <c r="J518" t="b">
        <f t="shared" si="8"/>
        <v>1</v>
      </c>
      <c r="K518" s="7" t="s">
        <v>1122</v>
      </c>
      <c r="L518" s="7" t="s">
        <v>1123</v>
      </c>
      <c r="M518" s="7" t="s">
        <v>2419</v>
      </c>
      <c r="N518" s="7" t="s">
        <v>2019</v>
      </c>
      <c r="O518" s="6">
        <v>11</v>
      </c>
      <c r="P518" s="7" t="s">
        <v>1977</v>
      </c>
      <c r="Q518" s="7" t="s">
        <v>1950</v>
      </c>
      <c r="R518" s="8"/>
      <c r="S518" s="7" t="s">
        <v>1943</v>
      </c>
      <c r="T518" s="7" t="s">
        <v>436</v>
      </c>
      <c r="U518" s="7" t="s">
        <v>1122</v>
      </c>
      <c r="V518" s="8"/>
      <c r="W518" s="8"/>
      <c r="X518" s="6" t="b">
        <v>0</v>
      </c>
      <c r="Y518" s="7" t="s">
        <v>106</v>
      </c>
      <c r="Z518" s="7" t="s">
        <v>1944</v>
      </c>
      <c r="AA518" s="6" t="b">
        <v>0</v>
      </c>
      <c r="AB518" s="6">
        <v>3912</v>
      </c>
      <c r="AC518" s="6">
        <v>76</v>
      </c>
      <c r="AD518" s="6">
        <v>542</v>
      </c>
      <c r="AE518" s="6">
        <v>4530</v>
      </c>
      <c r="AF518" s="7" t="s">
        <v>436</v>
      </c>
      <c r="AG518" s="7" t="s">
        <v>106</v>
      </c>
      <c r="AH518" s="6">
        <v>8</v>
      </c>
    </row>
    <row r="519" spans="1:34" ht="15">
      <c r="A519" s="3" t="s">
        <v>1124</v>
      </c>
      <c r="B519" s="4">
        <v>11</v>
      </c>
      <c r="C519" s="3" t="s">
        <v>109</v>
      </c>
      <c r="D519" s="3" t="s">
        <v>1125</v>
      </c>
      <c r="E519" s="3" t="s">
        <v>436</v>
      </c>
      <c r="F519" s="5"/>
      <c r="H519" s="3" t="s">
        <v>2019</v>
      </c>
      <c r="I519" s="6">
        <v>8</v>
      </c>
      <c r="J519" t="b">
        <f t="shared" si="8"/>
        <v>1</v>
      </c>
      <c r="K519" s="7" t="s">
        <v>1124</v>
      </c>
      <c r="L519" s="7" t="s">
        <v>1125</v>
      </c>
      <c r="M519" s="7" t="s">
        <v>2420</v>
      </c>
      <c r="N519" s="7" t="s">
        <v>2019</v>
      </c>
      <c r="O519" s="6">
        <v>11</v>
      </c>
      <c r="P519" s="7" t="s">
        <v>1978</v>
      </c>
      <c r="Q519" s="7" t="s">
        <v>2066</v>
      </c>
      <c r="R519" s="8"/>
      <c r="S519" s="7" t="s">
        <v>1943</v>
      </c>
      <c r="T519" s="7" t="s">
        <v>436</v>
      </c>
      <c r="U519" s="7" t="s">
        <v>1124</v>
      </c>
      <c r="V519" s="8"/>
      <c r="W519" s="8"/>
      <c r="X519" s="6" t="b">
        <v>0</v>
      </c>
      <c r="Y519" s="7" t="s">
        <v>109</v>
      </c>
      <c r="Z519" s="7" t="s">
        <v>1944</v>
      </c>
      <c r="AA519" s="6" t="b">
        <v>0</v>
      </c>
      <c r="AB519" s="8"/>
      <c r="AC519" s="8"/>
      <c r="AD519" s="8"/>
      <c r="AE519" s="8"/>
      <c r="AF519" s="7" t="s">
        <v>436</v>
      </c>
      <c r="AG519" s="7" t="s">
        <v>109</v>
      </c>
      <c r="AH519" s="6">
        <v>8</v>
      </c>
    </row>
    <row r="520" spans="1:34" ht="15">
      <c r="A520" s="3" t="s">
        <v>1126</v>
      </c>
      <c r="B520" s="4">
        <v>11</v>
      </c>
      <c r="C520" s="3" t="s">
        <v>109</v>
      </c>
      <c r="D520" s="3" t="s">
        <v>1127</v>
      </c>
      <c r="E520" s="3" t="s">
        <v>436</v>
      </c>
      <c r="F520" s="5"/>
      <c r="H520" s="3" t="s">
        <v>2019</v>
      </c>
      <c r="I520" s="6">
        <v>8</v>
      </c>
      <c r="J520" t="b">
        <f t="shared" si="8"/>
        <v>1</v>
      </c>
      <c r="K520" s="7" t="s">
        <v>1126</v>
      </c>
      <c r="L520" s="7" t="s">
        <v>1127</v>
      </c>
      <c r="M520" s="7" t="s">
        <v>2421</v>
      </c>
      <c r="N520" s="7" t="s">
        <v>2019</v>
      </c>
      <c r="O520" s="6">
        <v>11</v>
      </c>
      <c r="P520" s="7" t="s">
        <v>1978</v>
      </c>
      <c r="Q520" s="7" t="s">
        <v>2045</v>
      </c>
      <c r="R520" s="8"/>
      <c r="S520" s="7" t="s">
        <v>1943</v>
      </c>
      <c r="T520" s="7" t="s">
        <v>436</v>
      </c>
      <c r="U520" s="7" t="s">
        <v>1126</v>
      </c>
      <c r="V520" s="8"/>
      <c r="W520" s="8"/>
      <c r="X520" s="6" t="b">
        <v>0</v>
      </c>
      <c r="Y520" s="7" t="s">
        <v>109</v>
      </c>
      <c r="Z520" s="7" t="s">
        <v>1944</v>
      </c>
      <c r="AA520" s="6" t="b">
        <v>0</v>
      </c>
      <c r="AB520" s="8"/>
      <c r="AC520" s="8"/>
      <c r="AD520" s="8"/>
      <c r="AE520" s="8"/>
      <c r="AF520" s="7" t="s">
        <v>436</v>
      </c>
      <c r="AG520" s="7" t="s">
        <v>109</v>
      </c>
      <c r="AH520" s="6">
        <v>8</v>
      </c>
    </row>
    <row r="521" spans="1:34" ht="15">
      <c r="A521" s="3" t="s">
        <v>1128</v>
      </c>
      <c r="B521" s="4">
        <v>11</v>
      </c>
      <c r="C521" s="3" t="s">
        <v>109</v>
      </c>
      <c r="D521" s="3" t="s">
        <v>1129</v>
      </c>
      <c r="E521" s="3" t="s">
        <v>433</v>
      </c>
      <c r="F521" s="5"/>
      <c r="H521" s="3" t="s">
        <v>2019</v>
      </c>
      <c r="I521" s="6">
        <v>8</v>
      </c>
      <c r="J521" t="b">
        <f t="shared" si="8"/>
        <v>1</v>
      </c>
      <c r="K521" s="7" t="s">
        <v>1128</v>
      </c>
      <c r="L521" s="7" t="s">
        <v>1129</v>
      </c>
      <c r="M521" s="7" t="s">
        <v>2422</v>
      </c>
      <c r="N521" s="7" t="s">
        <v>2019</v>
      </c>
      <c r="O521" s="6">
        <v>11</v>
      </c>
      <c r="P521" s="7" t="s">
        <v>1978</v>
      </c>
      <c r="Q521" s="7" t="s">
        <v>2051</v>
      </c>
      <c r="R521" s="8"/>
      <c r="S521" s="7" t="s">
        <v>1943</v>
      </c>
      <c r="T521" s="7" t="s">
        <v>433</v>
      </c>
      <c r="U521" s="7" t="s">
        <v>1128</v>
      </c>
      <c r="V521" s="8"/>
      <c r="W521" s="8"/>
      <c r="X521" s="6" t="b">
        <v>0</v>
      </c>
      <c r="Y521" s="7" t="s">
        <v>109</v>
      </c>
      <c r="Z521" s="7" t="s">
        <v>1944</v>
      </c>
      <c r="AA521" s="6" t="b">
        <v>0</v>
      </c>
      <c r="AB521" s="6">
        <v>6824</v>
      </c>
      <c r="AC521" s="6">
        <v>1148</v>
      </c>
      <c r="AD521" s="6">
        <v>1052</v>
      </c>
      <c r="AE521" s="6">
        <v>9696</v>
      </c>
      <c r="AF521" s="7" t="s">
        <v>433</v>
      </c>
      <c r="AG521" s="7" t="s">
        <v>109</v>
      </c>
      <c r="AH521" s="6">
        <v>8</v>
      </c>
    </row>
    <row r="522" spans="1:34" ht="15">
      <c r="A522" s="3" t="s">
        <v>1130</v>
      </c>
      <c r="B522" s="4">
        <v>11</v>
      </c>
      <c r="C522" s="3" t="s">
        <v>109</v>
      </c>
      <c r="D522" s="3" t="s">
        <v>1131</v>
      </c>
      <c r="E522" s="3" t="s">
        <v>235</v>
      </c>
      <c r="F522" s="5"/>
      <c r="H522" s="3" t="s">
        <v>2019</v>
      </c>
      <c r="I522" s="6">
        <v>8</v>
      </c>
      <c r="J522" t="b">
        <f t="shared" si="8"/>
        <v>1</v>
      </c>
      <c r="K522" s="7" t="s">
        <v>1130</v>
      </c>
      <c r="L522" s="7" t="s">
        <v>1131</v>
      </c>
      <c r="M522" s="7" t="s">
        <v>2423</v>
      </c>
      <c r="N522" s="7" t="s">
        <v>2019</v>
      </c>
      <c r="O522" s="6">
        <v>11</v>
      </c>
      <c r="P522" s="7" t="s">
        <v>1978</v>
      </c>
      <c r="Q522" s="7" t="s">
        <v>1941</v>
      </c>
      <c r="R522" s="8"/>
      <c r="S522" s="7" t="s">
        <v>1943</v>
      </c>
      <c r="T522" s="7" t="s">
        <v>235</v>
      </c>
      <c r="U522" s="7" t="s">
        <v>1130</v>
      </c>
      <c r="V522" s="8"/>
      <c r="W522" s="8"/>
      <c r="X522" s="6" t="b">
        <v>0</v>
      </c>
      <c r="Y522" s="7" t="s">
        <v>109</v>
      </c>
      <c r="Z522" s="7" t="s">
        <v>1944</v>
      </c>
      <c r="AA522" s="6" t="b">
        <v>0</v>
      </c>
      <c r="AB522" s="6">
        <v>18170</v>
      </c>
      <c r="AC522" s="6">
        <v>775</v>
      </c>
      <c r="AD522" s="6">
        <v>2766</v>
      </c>
      <c r="AE522" s="6">
        <v>23272</v>
      </c>
      <c r="AF522" s="7" t="s">
        <v>235</v>
      </c>
      <c r="AG522" s="7" t="s">
        <v>109</v>
      </c>
      <c r="AH522" s="6">
        <v>8</v>
      </c>
    </row>
    <row r="523" spans="1:34" ht="15">
      <c r="A523" s="3" t="s">
        <v>1132</v>
      </c>
      <c r="B523" s="4">
        <v>11</v>
      </c>
      <c r="C523" s="3" t="s">
        <v>109</v>
      </c>
      <c r="D523" s="3" t="s">
        <v>1133</v>
      </c>
      <c r="E523" s="3" t="s">
        <v>436</v>
      </c>
      <c r="F523" s="5"/>
      <c r="H523" s="3" t="s">
        <v>2019</v>
      </c>
      <c r="I523" s="6">
        <v>8</v>
      </c>
      <c r="J523" t="b">
        <f t="shared" si="8"/>
        <v>1</v>
      </c>
      <c r="K523" s="7" t="s">
        <v>1132</v>
      </c>
      <c r="L523" s="7" t="s">
        <v>1133</v>
      </c>
      <c r="M523" s="7" t="s">
        <v>2424</v>
      </c>
      <c r="N523" s="7" t="s">
        <v>2019</v>
      </c>
      <c r="O523" s="6">
        <v>11</v>
      </c>
      <c r="P523" s="7" t="s">
        <v>1978</v>
      </c>
      <c r="Q523" s="7" t="s">
        <v>2036</v>
      </c>
      <c r="R523" s="8"/>
      <c r="S523" s="7" t="s">
        <v>1943</v>
      </c>
      <c r="T523" s="7" t="s">
        <v>436</v>
      </c>
      <c r="U523" s="7" t="s">
        <v>1132</v>
      </c>
      <c r="V523" s="8"/>
      <c r="W523" s="8"/>
      <c r="X523" s="6" t="b">
        <v>0</v>
      </c>
      <c r="Y523" s="7" t="s">
        <v>109</v>
      </c>
      <c r="Z523" s="7" t="s">
        <v>1944</v>
      </c>
      <c r="AA523" s="6" t="b">
        <v>0</v>
      </c>
      <c r="AB523" s="6">
        <v>7110</v>
      </c>
      <c r="AC523" s="6">
        <v>1607</v>
      </c>
      <c r="AD523" s="6">
        <v>1143</v>
      </c>
      <c r="AE523" s="6">
        <v>9900</v>
      </c>
      <c r="AF523" s="7" t="s">
        <v>436</v>
      </c>
      <c r="AG523" s="7" t="s">
        <v>109</v>
      </c>
      <c r="AH523" s="6">
        <v>8</v>
      </c>
    </row>
    <row r="524" spans="1:34" ht="15">
      <c r="A524" s="3" t="s">
        <v>1134</v>
      </c>
      <c r="B524" s="4">
        <v>11</v>
      </c>
      <c r="C524" s="3" t="s">
        <v>109</v>
      </c>
      <c r="D524" s="3" t="s">
        <v>1135</v>
      </c>
      <c r="E524" s="3" t="s">
        <v>433</v>
      </c>
      <c r="F524" s="5"/>
      <c r="H524" s="3" t="s">
        <v>2019</v>
      </c>
      <c r="I524" s="6">
        <v>8</v>
      </c>
      <c r="J524" t="b">
        <f t="shared" si="8"/>
        <v>1</v>
      </c>
      <c r="K524" s="7" t="s">
        <v>1134</v>
      </c>
      <c r="L524" s="7" t="s">
        <v>1135</v>
      </c>
      <c r="M524" s="7" t="s">
        <v>2425</v>
      </c>
      <c r="N524" s="7" t="s">
        <v>2019</v>
      </c>
      <c r="O524" s="6">
        <v>11</v>
      </c>
      <c r="P524" s="7" t="s">
        <v>1978</v>
      </c>
      <c r="Q524" s="7" t="s">
        <v>2055</v>
      </c>
      <c r="R524" s="8"/>
      <c r="S524" s="7" t="s">
        <v>1943</v>
      </c>
      <c r="T524" s="7" t="s">
        <v>433</v>
      </c>
      <c r="U524" s="7" t="s">
        <v>1134</v>
      </c>
      <c r="V524" s="8"/>
      <c r="W524" s="8"/>
      <c r="X524" s="6" t="b">
        <v>0</v>
      </c>
      <c r="Y524" s="7" t="s">
        <v>109</v>
      </c>
      <c r="Z524" s="7" t="s">
        <v>1944</v>
      </c>
      <c r="AA524" s="6" t="b">
        <v>0</v>
      </c>
      <c r="AB524" s="8"/>
      <c r="AC524" s="8"/>
      <c r="AD524" s="8"/>
      <c r="AE524" s="8"/>
      <c r="AF524" s="7" t="s">
        <v>433</v>
      </c>
      <c r="AG524" s="7" t="s">
        <v>109</v>
      </c>
      <c r="AH524" s="6">
        <v>8</v>
      </c>
    </row>
    <row r="525" spans="1:34" ht="15">
      <c r="A525" s="3" t="s">
        <v>1136</v>
      </c>
      <c r="B525" s="4">
        <v>11</v>
      </c>
      <c r="C525" s="3" t="s">
        <v>109</v>
      </c>
      <c r="D525" s="3" t="s">
        <v>1137</v>
      </c>
      <c r="E525" s="3" t="s">
        <v>433</v>
      </c>
      <c r="F525" s="5"/>
      <c r="H525" s="3" t="s">
        <v>2019</v>
      </c>
      <c r="I525" s="6">
        <v>8</v>
      </c>
      <c r="J525" t="b">
        <f t="shared" si="8"/>
        <v>1</v>
      </c>
      <c r="K525" s="7" t="s">
        <v>1136</v>
      </c>
      <c r="L525" s="7" t="s">
        <v>1137</v>
      </c>
      <c r="M525" s="7" t="s">
        <v>2426</v>
      </c>
      <c r="N525" s="7" t="s">
        <v>2019</v>
      </c>
      <c r="O525" s="6">
        <v>11</v>
      </c>
      <c r="P525" s="7" t="s">
        <v>1978</v>
      </c>
      <c r="Q525" s="7" t="s">
        <v>2093</v>
      </c>
      <c r="R525" s="8"/>
      <c r="S525" s="7" t="s">
        <v>1943</v>
      </c>
      <c r="T525" s="7" t="s">
        <v>433</v>
      </c>
      <c r="U525" s="7" t="s">
        <v>1136</v>
      </c>
      <c r="V525" s="8"/>
      <c r="W525" s="8"/>
      <c r="X525" s="6" t="b">
        <v>0</v>
      </c>
      <c r="Y525" s="7" t="s">
        <v>109</v>
      </c>
      <c r="Z525" s="7" t="s">
        <v>1944</v>
      </c>
      <c r="AA525" s="6" t="b">
        <v>0</v>
      </c>
      <c r="AB525" s="6">
        <v>2571</v>
      </c>
      <c r="AC525" s="6">
        <v>54514</v>
      </c>
      <c r="AD525" s="6">
        <v>8075</v>
      </c>
      <c r="AE525" s="6">
        <v>69097</v>
      </c>
      <c r="AF525" s="7" t="s">
        <v>433</v>
      </c>
      <c r="AG525" s="7" t="s">
        <v>109</v>
      </c>
      <c r="AH525" s="6">
        <v>8</v>
      </c>
    </row>
    <row r="526" spans="1:34" ht="15">
      <c r="A526" s="3" t="s">
        <v>1138</v>
      </c>
      <c r="B526" s="4">
        <v>11</v>
      </c>
      <c r="C526" s="3" t="s">
        <v>109</v>
      </c>
      <c r="D526" s="3" t="s">
        <v>1139</v>
      </c>
      <c r="E526" s="3" t="s">
        <v>436</v>
      </c>
      <c r="F526" s="5"/>
      <c r="H526" s="3" t="s">
        <v>2019</v>
      </c>
      <c r="I526" s="6">
        <v>8</v>
      </c>
      <c r="J526" t="b">
        <f t="shared" si="8"/>
        <v>1</v>
      </c>
      <c r="K526" s="7" t="s">
        <v>1138</v>
      </c>
      <c r="L526" s="7" t="s">
        <v>1139</v>
      </c>
      <c r="M526" s="7" t="s">
        <v>2427</v>
      </c>
      <c r="N526" s="7" t="s">
        <v>2019</v>
      </c>
      <c r="O526" s="6">
        <v>11</v>
      </c>
      <c r="P526" s="7" t="s">
        <v>1978</v>
      </c>
      <c r="Q526" s="7" t="s">
        <v>2039</v>
      </c>
      <c r="R526" s="8"/>
      <c r="S526" s="7" t="s">
        <v>1943</v>
      </c>
      <c r="T526" s="7" t="s">
        <v>436</v>
      </c>
      <c r="U526" s="7" t="s">
        <v>1138</v>
      </c>
      <c r="V526" s="8"/>
      <c r="W526" s="8"/>
      <c r="X526" s="6" t="b">
        <v>0</v>
      </c>
      <c r="Y526" s="7" t="s">
        <v>109</v>
      </c>
      <c r="Z526" s="7" t="s">
        <v>1944</v>
      </c>
      <c r="AA526" s="6" t="b">
        <v>0</v>
      </c>
      <c r="AB526" s="8"/>
      <c r="AC526" s="8"/>
      <c r="AD526" s="8"/>
      <c r="AE526" s="8"/>
      <c r="AF526" s="7" t="s">
        <v>436</v>
      </c>
      <c r="AG526" s="7" t="s">
        <v>109</v>
      </c>
      <c r="AH526" s="6">
        <v>8</v>
      </c>
    </row>
    <row r="527" spans="1:34" ht="15">
      <c r="A527" s="3" t="s">
        <v>1140</v>
      </c>
      <c r="B527" s="4">
        <v>11</v>
      </c>
      <c r="C527" s="3" t="s">
        <v>109</v>
      </c>
      <c r="D527" s="3" t="s">
        <v>1141</v>
      </c>
      <c r="E527" s="3" t="s">
        <v>436</v>
      </c>
      <c r="F527" s="5"/>
      <c r="H527" s="3" t="s">
        <v>2019</v>
      </c>
      <c r="I527" s="6">
        <v>8</v>
      </c>
      <c r="J527" t="b">
        <f t="shared" si="8"/>
        <v>1</v>
      </c>
      <c r="K527" s="7" t="s">
        <v>1140</v>
      </c>
      <c r="L527" s="7" t="s">
        <v>1141</v>
      </c>
      <c r="M527" s="7" t="s">
        <v>2428</v>
      </c>
      <c r="N527" s="7" t="s">
        <v>2019</v>
      </c>
      <c r="O527" s="6">
        <v>11</v>
      </c>
      <c r="P527" s="7" t="s">
        <v>1978</v>
      </c>
      <c r="Q527" s="7" t="s">
        <v>2069</v>
      </c>
      <c r="R527" s="8"/>
      <c r="S527" s="7" t="s">
        <v>1943</v>
      </c>
      <c r="T527" s="7" t="s">
        <v>436</v>
      </c>
      <c r="U527" s="7" t="s">
        <v>1140</v>
      </c>
      <c r="V527" s="8"/>
      <c r="W527" s="8"/>
      <c r="X527" s="6" t="b">
        <v>0</v>
      </c>
      <c r="Y527" s="7" t="s">
        <v>109</v>
      </c>
      <c r="Z527" s="7" t="s">
        <v>1944</v>
      </c>
      <c r="AA527" s="6" t="b">
        <v>0</v>
      </c>
      <c r="AB527" s="8"/>
      <c r="AC527" s="8"/>
      <c r="AD527" s="8"/>
      <c r="AE527" s="8"/>
      <c r="AF527" s="7" t="s">
        <v>436</v>
      </c>
      <c r="AG527" s="7" t="s">
        <v>109</v>
      </c>
      <c r="AH527" s="6">
        <v>8</v>
      </c>
    </row>
    <row r="528" spans="1:34" ht="15">
      <c r="A528" s="3" t="s">
        <v>1142</v>
      </c>
      <c r="B528" s="4">
        <v>11</v>
      </c>
      <c r="C528" s="3" t="s">
        <v>112</v>
      </c>
      <c r="D528" s="3" t="s">
        <v>1143</v>
      </c>
      <c r="E528" s="3" t="s">
        <v>436</v>
      </c>
      <c r="F528" s="5"/>
      <c r="H528" s="3" t="s">
        <v>2019</v>
      </c>
      <c r="I528" s="6">
        <v>10</v>
      </c>
      <c r="J528" t="b">
        <f t="shared" si="8"/>
        <v>1</v>
      </c>
      <c r="K528" s="7" t="s">
        <v>1142</v>
      </c>
      <c r="L528" s="7" t="s">
        <v>1143</v>
      </c>
      <c r="M528" s="7" t="s">
        <v>2429</v>
      </c>
      <c r="N528" s="7" t="s">
        <v>2019</v>
      </c>
      <c r="O528" s="6">
        <v>11</v>
      </c>
      <c r="P528" s="7" t="s">
        <v>1979</v>
      </c>
      <c r="Q528" s="7" t="s">
        <v>2066</v>
      </c>
      <c r="R528" s="8"/>
      <c r="S528" s="7" t="s">
        <v>1943</v>
      </c>
      <c r="T528" s="7" t="s">
        <v>436</v>
      </c>
      <c r="U528" s="7" t="s">
        <v>1142</v>
      </c>
      <c r="V528" s="8"/>
      <c r="W528" s="8"/>
      <c r="X528" s="6" t="b">
        <v>0</v>
      </c>
      <c r="Y528" s="7" t="s">
        <v>112</v>
      </c>
      <c r="Z528" s="7" t="s">
        <v>1944</v>
      </c>
      <c r="AA528" s="6" t="b">
        <v>0</v>
      </c>
      <c r="AB528" s="6">
        <v>34588</v>
      </c>
      <c r="AC528" s="6">
        <v>2327</v>
      </c>
      <c r="AD528" s="6">
        <v>5679</v>
      </c>
      <c r="AE528" s="6">
        <v>45345</v>
      </c>
      <c r="AF528" s="7" t="s">
        <v>436</v>
      </c>
      <c r="AG528" s="7" t="s">
        <v>112</v>
      </c>
      <c r="AH528" s="6">
        <v>10</v>
      </c>
    </row>
    <row r="529" spans="1:34" ht="15">
      <c r="A529" s="3" t="s">
        <v>1144</v>
      </c>
      <c r="B529" s="4">
        <v>11</v>
      </c>
      <c r="C529" s="3" t="s">
        <v>112</v>
      </c>
      <c r="D529" s="3" t="s">
        <v>1145</v>
      </c>
      <c r="E529" s="3" t="s">
        <v>436</v>
      </c>
      <c r="F529" s="5"/>
      <c r="H529" s="3" t="s">
        <v>2019</v>
      </c>
      <c r="I529" s="6">
        <v>10</v>
      </c>
      <c r="J529" t="b">
        <f t="shared" si="8"/>
        <v>1</v>
      </c>
      <c r="K529" s="7" t="s">
        <v>1144</v>
      </c>
      <c r="L529" s="7" t="s">
        <v>1145</v>
      </c>
      <c r="M529" s="7" t="s">
        <v>2430</v>
      </c>
      <c r="N529" s="7" t="s">
        <v>2019</v>
      </c>
      <c r="O529" s="6">
        <v>11</v>
      </c>
      <c r="P529" s="7" t="s">
        <v>1979</v>
      </c>
      <c r="Q529" s="7" t="s">
        <v>2045</v>
      </c>
      <c r="R529" s="8"/>
      <c r="S529" s="7" t="s">
        <v>1943</v>
      </c>
      <c r="T529" s="7" t="s">
        <v>436</v>
      </c>
      <c r="U529" s="7" t="s">
        <v>1144</v>
      </c>
      <c r="V529" s="8"/>
      <c r="W529" s="8"/>
      <c r="X529" s="6" t="b">
        <v>0</v>
      </c>
      <c r="Y529" s="7" t="s">
        <v>112</v>
      </c>
      <c r="Z529" s="7" t="s">
        <v>1944</v>
      </c>
      <c r="AA529" s="6" t="b">
        <v>0</v>
      </c>
      <c r="AB529" s="6">
        <v>4651</v>
      </c>
      <c r="AC529" s="6">
        <v>1101</v>
      </c>
      <c r="AD529" s="6">
        <v>957</v>
      </c>
      <c r="AE529" s="6">
        <v>7203</v>
      </c>
      <c r="AF529" s="7" t="s">
        <v>436</v>
      </c>
      <c r="AG529" s="7" t="s">
        <v>112</v>
      </c>
      <c r="AH529" s="6">
        <v>10</v>
      </c>
    </row>
    <row r="530" spans="1:34" ht="15">
      <c r="A530" s="3" t="s">
        <v>1146</v>
      </c>
      <c r="B530" s="4">
        <v>11</v>
      </c>
      <c r="C530" s="3" t="s">
        <v>112</v>
      </c>
      <c r="D530" s="3" t="s">
        <v>1147</v>
      </c>
      <c r="E530" s="3" t="s">
        <v>436</v>
      </c>
      <c r="F530" s="5"/>
      <c r="H530" s="3" t="s">
        <v>2019</v>
      </c>
      <c r="I530" s="6">
        <v>10</v>
      </c>
      <c r="J530" t="b">
        <f t="shared" si="8"/>
        <v>1</v>
      </c>
      <c r="K530" s="7" t="s">
        <v>1146</v>
      </c>
      <c r="L530" s="7" t="s">
        <v>1147</v>
      </c>
      <c r="M530" s="7" t="s">
        <v>2431</v>
      </c>
      <c r="N530" s="7" t="s">
        <v>2019</v>
      </c>
      <c r="O530" s="6">
        <v>11</v>
      </c>
      <c r="P530" s="7" t="s">
        <v>1979</v>
      </c>
      <c r="Q530" s="7" t="s">
        <v>2051</v>
      </c>
      <c r="R530" s="8"/>
      <c r="S530" s="7" t="s">
        <v>1943</v>
      </c>
      <c r="T530" s="7" t="s">
        <v>436</v>
      </c>
      <c r="U530" s="7" t="s">
        <v>1146</v>
      </c>
      <c r="V530" s="8"/>
      <c r="W530" s="8"/>
      <c r="X530" s="6" t="b">
        <v>0</v>
      </c>
      <c r="Y530" s="7" t="s">
        <v>112</v>
      </c>
      <c r="Z530" s="7" t="s">
        <v>1944</v>
      </c>
      <c r="AA530" s="6" t="b">
        <v>0</v>
      </c>
      <c r="AB530" s="6">
        <v>6680</v>
      </c>
      <c r="AC530" s="6">
        <v>278</v>
      </c>
      <c r="AD530" s="6">
        <v>668</v>
      </c>
      <c r="AE530" s="6">
        <v>7942</v>
      </c>
      <c r="AF530" s="7" t="s">
        <v>436</v>
      </c>
      <c r="AG530" s="7" t="s">
        <v>112</v>
      </c>
      <c r="AH530" s="6">
        <v>10</v>
      </c>
    </row>
    <row r="531" spans="1:34" ht="15">
      <c r="A531" s="3" t="s">
        <v>1148</v>
      </c>
      <c r="B531" s="4">
        <v>11</v>
      </c>
      <c r="C531" s="3" t="s">
        <v>112</v>
      </c>
      <c r="D531" s="3" t="s">
        <v>1149</v>
      </c>
      <c r="E531" s="3" t="s">
        <v>436</v>
      </c>
      <c r="F531" s="5"/>
      <c r="H531" s="3" t="s">
        <v>2019</v>
      </c>
      <c r="I531" s="6">
        <v>10</v>
      </c>
      <c r="J531" t="b">
        <f t="shared" si="8"/>
        <v>1</v>
      </c>
      <c r="K531" s="7" t="s">
        <v>1148</v>
      </c>
      <c r="L531" s="7" t="s">
        <v>1149</v>
      </c>
      <c r="M531" s="7" t="s">
        <v>2432</v>
      </c>
      <c r="N531" s="7" t="s">
        <v>2019</v>
      </c>
      <c r="O531" s="6">
        <v>11</v>
      </c>
      <c r="P531" s="7" t="s">
        <v>1979</v>
      </c>
      <c r="Q531" s="7" t="s">
        <v>2053</v>
      </c>
      <c r="R531" s="8"/>
      <c r="S531" s="7" t="s">
        <v>1943</v>
      </c>
      <c r="T531" s="7" t="s">
        <v>436</v>
      </c>
      <c r="U531" s="7" t="s">
        <v>1148</v>
      </c>
      <c r="V531" s="8"/>
      <c r="W531" s="8"/>
      <c r="X531" s="6" t="b">
        <v>0</v>
      </c>
      <c r="Y531" s="7" t="s">
        <v>112</v>
      </c>
      <c r="Z531" s="7" t="s">
        <v>1944</v>
      </c>
      <c r="AA531" s="6" t="b">
        <v>0</v>
      </c>
      <c r="AB531" s="8"/>
      <c r="AC531" s="8"/>
      <c r="AD531" s="8"/>
      <c r="AE531" s="8"/>
      <c r="AF531" s="7" t="s">
        <v>436</v>
      </c>
      <c r="AG531" s="7" t="s">
        <v>112</v>
      </c>
      <c r="AH531" s="6">
        <v>10</v>
      </c>
    </row>
    <row r="532" spans="1:34" ht="15">
      <c r="A532" s="3" t="s">
        <v>1150</v>
      </c>
      <c r="B532" s="4">
        <v>11</v>
      </c>
      <c r="C532" s="3" t="s">
        <v>112</v>
      </c>
      <c r="D532" s="3" t="s">
        <v>1151</v>
      </c>
      <c r="E532" s="3" t="s">
        <v>436</v>
      </c>
      <c r="F532" s="5"/>
      <c r="H532" s="3" t="s">
        <v>2019</v>
      </c>
      <c r="I532" s="6">
        <v>10</v>
      </c>
      <c r="J532" t="b">
        <f t="shared" si="8"/>
        <v>1</v>
      </c>
      <c r="K532" s="7" t="s">
        <v>1150</v>
      </c>
      <c r="L532" s="7" t="s">
        <v>1151</v>
      </c>
      <c r="M532" s="7" t="s">
        <v>2433</v>
      </c>
      <c r="N532" s="7" t="s">
        <v>2019</v>
      </c>
      <c r="O532" s="6">
        <v>11</v>
      </c>
      <c r="P532" s="7" t="s">
        <v>1979</v>
      </c>
      <c r="Q532" s="7" t="s">
        <v>2036</v>
      </c>
      <c r="R532" s="8"/>
      <c r="S532" s="7" t="s">
        <v>1943</v>
      </c>
      <c r="T532" s="7" t="s">
        <v>436</v>
      </c>
      <c r="U532" s="7" t="s">
        <v>1150</v>
      </c>
      <c r="V532" s="8"/>
      <c r="W532" s="8"/>
      <c r="X532" s="6" t="b">
        <v>0</v>
      </c>
      <c r="Y532" s="7" t="s">
        <v>112</v>
      </c>
      <c r="Z532" s="7" t="s">
        <v>1944</v>
      </c>
      <c r="AA532" s="6" t="b">
        <v>0</v>
      </c>
      <c r="AB532" s="6">
        <v>2187</v>
      </c>
      <c r="AC532" s="6">
        <v>184</v>
      </c>
      <c r="AD532" s="6">
        <v>406</v>
      </c>
      <c r="AE532" s="6">
        <v>2962</v>
      </c>
      <c r="AF532" s="7" t="s">
        <v>436</v>
      </c>
      <c r="AG532" s="7" t="s">
        <v>112</v>
      </c>
      <c r="AH532" s="6">
        <v>10</v>
      </c>
    </row>
    <row r="533" spans="1:34" ht="15">
      <c r="A533" s="3" t="s">
        <v>1152</v>
      </c>
      <c r="B533" s="4">
        <v>11</v>
      </c>
      <c r="C533" s="3" t="s">
        <v>112</v>
      </c>
      <c r="D533" s="3" t="s">
        <v>1153</v>
      </c>
      <c r="E533" s="3" t="s">
        <v>436</v>
      </c>
      <c r="F533" s="5"/>
      <c r="H533" s="3" t="s">
        <v>2019</v>
      </c>
      <c r="I533" s="6">
        <v>10</v>
      </c>
      <c r="J533" t="b">
        <f t="shared" si="8"/>
        <v>1</v>
      </c>
      <c r="K533" s="7" t="s">
        <v>1152</v>
      </c>
      <c r="L533" s="7" t="s">
        <v>1153</v>
      </c>
      <c r="M533" s="7" t="s">
        <v>2434</v>
      </c>
      <c r="N533" s="7" t="s">
        <v>2019</v>
      </c>
      <c r="O533" s="6">
        <v>11</v>
      </c>
      <c r="P533" s="7" t="s">
        <v>1979</v>
      </c>
      <c r="Q533" s="7" t="s">
        <v>2055</v>
      </c>
      <c r="R533" s="8"/>
      <c r="S533" s="7" t="s">
        <v>1943</v>
      </c>
      <c r="T533" s="7" t="s">
        <v>436</v>
      </c>
      <c r="U533" s="7" t="s">
        <v>1152</v>
      </c>
      <c r="V533" s="8"/>
      <c r="W533" s="8"/>
      <c r="X533" s="6" t="b">
        <v>0</v>
      </c>
      <c r="Y533" s="7" t="s">
        <v>112</v>
      </c>
      <c r="Z533" s="7" t="s">
        <v>1944</v>
      </c>
      <c r="AA533" s="6" t="b">
        <v>0</v>
      </c>
      <c r="AB533" s="8"/>
      <c r="AC533" s="8"/>
      <c r="AD533" s="8"/>
      <c r="AE533" s="8"/>
      <c r="AF533" s="7" t="s">
        <v>436</v>
      </c>
      <c r="AG533" s="7" t="s">
        <v>112</v>
      </c>
      <c r="AH533" s="6">
        <v>10</v>
      </c>
    </row>
    <row r="534" spans="1:34" ht="15">
      <c r="A534" s="3" t="s">
        <v>1154</v>
      </c>
      <c r="B534" s="4">
        <v>15</v>
      </c>
      <c r="C534" s="3" t="s">
        <v>115</v>
      </c>
      <c r="D534" s="3" t="s">
        <v>1155</v>
      </c>
      <c r="E534" s="3" t="s">
        <v>428</v>
      </c>
      <c r="F534" s="5"/>
      <c r="H534" s="3" t="s">
        <v>2019</v>
      </c>
      <c r="I534" s="6">
        <v>1</v>
      </c>
      <c r="J534" t="b">
        <f t="shared" si="8"/>
        <v>1</v>
      </c>
      <c r="K534" s="7" t="s">
        <v>1154</v>
      </c>
      <c r="L534" s="7" t="s">
        <v>1155</v>
      </c>
      <c r="M534" s="7" t="s">
        <v>2435</v>
      </c>
      <c r="N534" s="7" t="s">
        <v>2019</v>
      </c>
      <c r="O534" s="6">
        <v>15</v>
      </c>
      <c r="P534" s="7" t="s">
        <v>1980</v>
      </c>
      <c r="Q534" s="7" t="s">
        <v>2066</v>
      </c>
      <c r="R534" s="8"/>
      <c r="S534" s="7" t="s">
        <v>1943</v>
      </c>
      <c r="T534" s="7" t="s">
        <v>428</v>
      </c>
      <c r="U534" s="7" t="s">
        <v>1154</v>
      </c>
      <c r="V534" s="8"/>
      <c r="W534" s="8"/>
      <c r="X534" s="6" t="b">
        <v>0</v>
      </c>
      <c r="Y534" s="7" t="s">
        <v>115</v>
      </c>
      <c r="Z534" s="7" t="s">
        <v>1944</v>
      </c>
      <c r="AA534" s="6" t="b">
        <v>0</v>
      </c>
      <c r="AB534" s="6">
        <v>12258</v>
      </c>
      <c r="AC534" s="6">
        <v>2535</v>
      </c>
      <c r="AD534" s="6">
        <v>1992</v>
      </c>
      <c r="AE534" s="6">
        <v>16785</v>
      </c>
      <c r="AF534" s="7" t="s">
        <v>428</v>
      </c>
      <c r="AG534" s="7" t="s">
        <v>115</v>
      </c>
      <c r="AH534" s="6">
        <v>1</v>
      </c>
    </row>
    <row r="535" spans="1:34" ht="15">
      <c r="A535" s="3" t="s">
        <v>1156</v>
      </c>
      <c r="B535" s="4">
        <v>15</v>
      </c>
      <c r="C535" s="3" t="s">
        <v>115</v>
      </c>
      <c r="D535" s="3" t="s">
        <v>1157</v>
      </c>
      <c r="E535" s="3" t="s">
        <v>436</v>
      </c>
      <c r="F535" s="5"/>
      <c r="H535" s="3" t="s">
        <v>2019</v>
      </c>
      <c r="I535" s="6">
        <v>1</v>
      </c>
      <c r="J535" t="b">
        <f t="shared" si="8"/>
        <v>1</v>
      </c>
      <c r="K535" s="7" t="s">
        <v>1156</v>
      </c>
      <c r="L535" s="7" t="s">
        <v>1157</v>
      </c>
      <c r="M535" s="7" t="s">
        <v>2436</v>
      </c>
      <c r="N535" s="7" t="s">
        <v>2019</v>
      </c>
      <c r="O535" s="6">
        <v>15</v>
      </c>
      <c r="P535" s="7" t="s">
        <v>1980</v>
      </c>
      <c r="Q535" s="7" t="s">
        <v>2045</v>
      </c>
      <c r="R535" s="8"/>
      <c r="S535" s="7" t="s">
        <v>1943</v>
      </c>
      <c r="T535" s="7" t="s">
        <v>436</v>
      </c>
      <c r="U535" s="7" t="s">
        <v>1156</v>
      </c>
      <c r="V535" s="8"/>
      <c r="W535" s="8"/>
      <c r="X535" s="6" t="b">
        <v>0</v>
      </c>
      <c r="Y535" s="7" t="s">
        <v>115</v>
      </c>
      <c r="Z535" s="7" t="s">
        <v>1944</v>
      </c>
      <c r="AA535" s="6" t="b">
        <v>0</v>
      </c>
      <c r="AB535" s="6">
        <v>19936</v>
      </c>
      <c r="AC535" s="6">
        <v>1244</v>
      </c>
      <c r="AD535" s="6">
        <v>445</v>
      </c>
      <c r="AE535" s="6">
        <v>21625</v>
      </c>
      <c r="AF535" s="7" t="s">
        <v>436</v>
      </c>
      <c r="AG535" s="7" t="s">
        <v>115</v>
      </c>
      <c r="AH535" s="6">
        <v>1</v>
      </c>
    </row>
    <row r="536" spans="1:34" ht="15">
      <c r="A536" s="3" t="s">
        <v>1158</v>
      </c>
      <c r="B536" s="4">
        <v>15</v>
      </c>
      <c r="C536" s="3" t="s">
        <v>115</v>
      </c>
      <c r="D536" s="3" t="s">
        <v>1159</v>
      </c>
      <c r="E536" s="3" t="s">
        <v>433</v>
      </c>
      <c r="F536" s="5"/>
      <c r="H536" s="3" t="s">
        <v>2019</v>
      </c>
      <c r="I536" s="6">
        <v>1</v>
      </c>
      <c r="J536" t="b">
        <f t="shared" si="8"/>
        <v>1</v>
      </c>
      <c r="K536" s="7" t="s">
        <v>1158</v>
      </c>
      <c r="L536" s="7" t="s">
        <v>1159</v>
      </c>
      <c r="M536" s="7" t="s">
        <v>2437</v>
      </c>
      <c r="N536" s="7" t="s">
        <v>2019</v>
      </c>
      <c r="O536" s="6">
        <v>15</v>
      </c>
      <c r="P536" s="7" t="s">
        <v>1980</v>
      </c>
      <c r="Q536" s="7" t="s">
        <v>2051</v>
      </c>
      <c r="R536" s="8"/>
      <c r="S536" s="7" t="s">
        <v>1943</v>
      </c>
      <c r="T536" s="7" t="s">
        <v>433</v>
      </c>
      <c r="U536" s="7" t="s">
        <v>1158</v>
      </c>
      <c r="V536" s="8"/>
      <c r="W536" s="8"/>
      <c r="X536" s="6" t="b">
        <v>0</v>
      </c>
      <c r="Y536" s="7" t="s">
        <v>115</v>
      </c>
      <c r="Z536" s="7" t="s">
        <v>1944</v>
      </c>
      <c r="AA536" s="6" t="b">
        <v>0</v>
      </c>
      <c r="AB536" s="8"/>
      <c r="AC536" s="8"/>
      <c r="AD536" s="8"/>
      <c r="AE536" s="8"/>
      <c r="AF536" s="7" t="s">
        <v>433</v>
      </c>
      <c r="AG536" s="7" t="s">
        <v>115</v>
      </c>
      <c r="AH536" s="6">
        <v>1</v>
      </c>
    </row>
    <row r="537" spans="1:34" ht="15">
      <c r="A537" s="3" t="s">
        <v>1160</v>
      </c>
      <c r="B537" s="4">
        <v>15</v>
      </c>
      <c r="C537" s="3" t="s">
        <v>115</v>
      </c>
      <c r="D537" s="3" t="s">
        <v>1161</v>
      </c>
      <c r="E537" s="3" t="s">
        <v>436</v>
      </c>
      <c r="F537" s="5"/>
      <c r="H537" s="3" t="s">
        <v>2019</v>
      </c>
      <c r="I537" s="6">
        <v>1</v>
      </c>
      <c r="J537" t="b">
        <f t="shared" si="8"/>
        <v>1</v>
      </c>
      <c r="K537" s="7" t="s">
        <v>1160</v>
      </c>
      <c r="L537" s="7" t="s">
        <v>1161</v>
      </c>
      <c r="M537" s="7" t="s">
        <v>2438</v>
      </c>
      <c r="N537" s="7" t="s">
        <v>2019</v>
      </c>
      <c r="O537" s="6">
        <v>15</v>
      </c>
      <c r="P537" s="7" t="s">
        <v>1980</v>
      </c>
      <c r="Q537" s="7" t="s">
        <v>2053</v>
      </c>
      <c r="R537" s="8"/>
      <c r="S537" s="7" t="s">
        <v>1943</v>
      </c>
      <c r="T537" s="7" t="s">
        <v>436</v>
      </c>
      <c r="U537" s="7" t="s">
        <v>1160</v>
      </c>
      <c r="V537" s="8"/>
      <c r="W537" s="8"/>
      <c r="X537" s="6" t="b">
        <v>0</v>
      </c>
      <c r="Y537" s="7" t="s">
        <v>115</v>
      </c>
      <c r="Z537" s="7" t="s">
        <v>1944</v>
      </c>
      <c r="AA537" s="6" t="b">
        <v>0</v>
      </c>
      <c r="AB537" s="8"/>
      <c r="AC537" s="8"/>
      <c r="AD537" s="8"/>
      <c r="AE537" s="8"/>
      <c r="AF537" s="7" t="s">
        <v>436</v>
      </c>
      <c r="AG537" s="7" t="s">
        <v>115</v>
      </c>
      <c r="AH537" s="6">
        <v>1</v>
      </c>
    </row>
    <row r="538" spans="1:34" ht="15">
      <c r="A538" s="3" t="s">
        <v>1162</v>
      </c>
      <c r="B538" s="4">
        <v>15</v>
      </c>
      <c r="C538" s="3" t="s">
        <v>115</v>
      </c>
      <c r="D538" s="3" t="s">
        <v>1163</v>
      </c>
      <c r="E538" s="3" t="s">
        <v>436</v>
      </c>
      <c r="F538" s="5"/>
      <c r="H538" s="3" t="s">
        <v>2019</v>
      </c>
      <c r="I538" s="6">
        <v>1</v>
      </c>
      <c r="J538" t="b">
        <f t="shared" si="8"/>
        <v>1</v>
      </c>
      <c r="K538" s="7" t="s">
        <v>1162</v>
      </c>
      <c r="L538" s="7" t="s">
        <v>1163</v>
      </c>
      <c r="M538" s="7" t="s">
        <v>2439</v>
      </c>
      <c r="N538" s="7" t="s">
        <v>2019</v>
      </c>
      <c r="O538" s="6">
        <v>15</v>
      </c>
      <c r="P538" s="7" t="s">
        <v>1980</v>
      </c>
      <c r="Q538" s="7" t="s">
        <v>2036</v>
      </c>
      <c r="R538" s="8"/>
      <c r="S538" s="7" t="s">
        <v>1943</v>
      </c>
      <c r="T538" s="7" t="s">
        <v>436</v>
      </c>
      <c r="U538" s="7" t="s">
        <v>1162</v>
      </c>
      <c r="V538" s="8"/>
      <c r="W538" s="8"/>
      <c r="X538" s="6" t="b">
        <v>0</v>
      </c>
      <c r="Y538" s="7" t="s">
        <v>115</v>
      </c>
      <c r="Z538" s="7" t="s">
        <v>1944</v>
      </c>
      <c r="AA538" s="6" t="b">
        <v>0</v>
      </c>
      <c r="AB538" s="6">
        <v>57615</v>
      </c>
      <c r="AC538" s="6">
        <v>4488</v>
      </c>
      <c r="AD538" s="6">
        <v>10740</v>
      </c>
      <c r="AE538" s="6">
        <v>72843</v>
      </c>
      <c r="AF538" s="7" t="s">
        <v>436</v>
      </c>
      <c r="AG538" s="7" t="s">
        <v>115</v>
      </c>
      <c r="AH538" s="6">
        <v>1</v>
      </c>
    </row>
    <row r="539" spans="1:34" ht="15">
      <c r="A539" s="3" t="s">
        <v>1164</v>
      </c>
      <c r="B539" s="4">
        <v>15</v>
      </c>
      <c r="C539" s="3" t="s">
        <v>115</v>
      </c>
      <c r="D539" s="3" t="s">
        <v>1165</v>
      </c>
      <c r="E539" s="3" t="s">
        <v>436</v>
      </c>
      <c r="F539" s="5"/>
      <c r="H539" s="3" t="s">
        <v>2019</v>
      </c>
      <c r="I539" s="6">
        <v>1</v>
      </c>
      <c r="J539" t="b">
        <f t="shared" si="8"/>
        <v>1</v>
      </c>
      <c r="K539" s="7" t="s">
        <v>1164</v>
      </c>
      <c r="L539" s="7" t="s">
        <v>1165</v>
      </c>
      <c r="M539" s="7" t="s">
        <v>2440</v>
      </c>
      <c r="N539" s="7" t="s">
        <v>2019</v>
      </c>
      <c r="O539" s="6">
        <v>15</v>
      </c>
      <c r="P539" s="7" t="s">
        <v>1980</v>
      </c>
      <c r="Q539" s="7" t="s">
        <v>2093</v>
      </c>
      <c r="R539" s="8"/>
      <c r="S539" s="7" t="s">
        <v>1943</v>
      </c>
      <c r="T539" s="7" t="s">
        <v>436</v>
      </c>
      <c r="U539" s="7" t="s">
        <v>1164</v>
      </c>
      <c r="V539" s="8"/>
      <c r="W539" s="8"/>
      <c r="X539" s="6" t="b">
        <v>0</v>
      </c>
      <c r="Y539" s="7" t="s">
        <v>115</v>
      </c>
      <c r="Z539" s="7" t="s">
        <v>1944</v>
      </c>
      <c r="AA539" s="6" t="b">
        <v>0</v>
      </c>
      <c r="AB539" s="6">
        <v>20653</v>
      </c>
      <c r="AC539" s="6">
        <v>928</v>
      </c>
      <c r="AD539" s="6">
        <v>1841</v>
      </c>
      <c r="AE539" s="6">
        <v>23422</v>
      </c>
      <c r="AF539" s="7" t="s">
        <v>436</v>
      </c>
      <c r="AG539" s="7" t="s">
        <v>115</v>
      </c>
      <c r="AH539" s="6">
        <v>1</v>
      </c>
    </row>
    <row r="540" spans="1:34" ht="15">
      <c r="A540" s="3" t="s">
        <v>1166</v>
      </c>
      <c r="B540" s="4">
        <v>15</v>
      </c>
      <c r="C540" s="3" t="s">
        <v>115</v>
      </c>
      <c r="D540" s="3" t="s">
        <v>1167</v>
      </c>
      <c r="E540" s="3" t="s">
        <v>428</v>
      </c>
      <c r="F540" s="5"/>
      <c r="H540" s="3" t="s">
        <v>2019</v>
      </c>
      <c r="I540" s="6">
        <v>1</v>
      </c>
      <c r="J540" t="b">
        <f t="shared" si="8"/>
        <v>1</v>
      </c>
      <c r="K540" s="7" t="s">
        <v>1166</v>
      </c>
      <c r="L540" s="7" t="s">
        <v>1167</v>
      </c>
      <c r="M540" s="7" t="s">
        <v>2441</v>
      </c>
      <c r="N540" s="7" t="s">
        <v>2019</v>
      </c>
      <c r="O540" s="6">
        <v>15</v>
      </c>
      <c r="P540" s="7" t="s">
        <v>1980</v>
      </c>
      <c r="Q540" s="7" t="s">
        <v>2039</v>
      </c>
      <c r="R540" s="8"/>
      <c r="S540" s="7" t="s">
        <v>1943</v>
      </c>
      <c r="T540" s="7" t="s">
        <v>428</v>
      </c>
      <c r="U540" s="7" t="s">
        <v>1166</v>
      </c>
      <c r="V540" s="8"/>
      <c r="W540" s="8"/>
      <c r="X540" s="6" t="b">
        <v>0</v>
      </c>
      <c r="Y540" s="7" t="s">
        <v>115</v>
      </c>
      <c r="Z540" s="7" t="s">
        <v>1944</v>
      </c>
      <c r="AA540" s="6" t="b">
        <v>0</v>
      </c>
      <c r="AB540" s="6">
        <v>81771</v>
      </c>
      <c r="AC540" s="6">
        <v>4846</v>
      </c>
      <c r="AD540" s="6">
        <v>9348</v>
      </c>
      <c r="AE540" s="6">
        <v>110340</v>
      </c>
      <c r="AF540" s="7" t="s">
        <v>428</v>
      </c>
      <c r="AG540" s="7" t="s">
        <v>115</v>
      </c>
      <c r="AH540" s="6">
        <v>1</v>
      </c>
    </row>
    <row r="541" spans="1:34" ht="15">
      <c r="A541" s="3" t="s">
        <v>1168</v>
      </c>
      <c r="B541" s="4">
        <v>15</v>
      </c>
      <c r="C541" s="3" t="s">
        <v>115</v>
      </c>
      <c r="D541" s="3" t="s">
        <v>1169</v>
      </c>
      <c r="E541" s="3" t="s">
        <v>433</v>
      </c>
      <c r="F541" s="5"/>
      <c r="H541" s="3" t="s">
        <v>2019</v>
      </c>
      <c r="I541" s="6">
        <v>1</v>
      </c>
      <c r="J541" t="b">
        <f t="shared" si="8"/>
        <v>1</v>
      </c>
      <c r="K541" s="7" t="s">
        <v>1168</v>
      </c>
      <c r="L541" s="7" t="s">
        <v>1169</v>
      </c>
      <c r="M541" s="7" t="s">
        <v>2442</v>
      </c>
      <c r="N541" s="7" t="s">
        <v>2019</v>
      </c>
      <c r="O541" s="6">
        <v>15</v>
      </c>
      <c r="P541" s="7" t="s">
        <v>1980</v>
      </c>
      <c r="Q541" s="7" t="s">
        <v>2069</v>
      </c>
      <c r="R541" s="8"/>
      <c r="S541" s="7" t="s">
        <v>1943</v>
      </c>
      <c r="T541" s="7" t="s">
        <v>433</v>
      </c>
      <c r="U541" s="7" t="s">
        <v>1168</v>
      </c>
      <c r="V541" s="8"/>
      <c r="W541" s="8"/>
      <c r="X541" s="6" t="b">
        <v>0</v>
      </c>
      <c r="Y541" s="7" t="s">
        <v>115</v>
      </c>
      <c r="Z541" s="7" t="s">
        <v>1944</v>
      </c>
      <c r="AA541" s="6" t="b">
        <v>0</v>
      </c>
      <c r="AB541" s="6">
        <v>60858</v>
      </c>
      <c r="AC541" s="6">
        <v>1960</v>
      </c>
      <c r="AD541" s="6">
        <v>5368</v>
      </c>
      <c r="AE541" s="6">
        <v>110872</v>
      </c>
      <c r="AF541" s="7" t="s">
        <v>433</v>
      </c>
      <c r="AG541" s="7" t="s">
        <v>115</v>
      </c>
      <c r="AH541" s="6">
        <v>1</v>
      </c>
    </row>
    <row r="542" spans="1:34" ht="15">
      <c r="A542" s="3" t="s">
        <v>1170</v>
      </c>
      <c r="B542" s="4">
        <v>15</v>
      </c>
      <c r="C542" s="3" t="s">
        <v>115</v>
      </c>
      <c r="D542" s="3" t="s">
        <v>1171</v>
      </c>
      <c r="E542" s="3" t="s">
        <v>433</v>
      </c>
      <c r="F542" s="5"/>
      <c r="H542" s="3" t="s">
        <v>2019</v>
      </c>
      <c r="I542" s="6">
        <v>1</v>
      </c>
      <c r="J542" t="b">
        <f t="shared" si="8"/>
        <v>1</v>
      </c>
      <c r="K542" s="7" t="s">
        <v>1170</v>
      </c>
      <c r="L542" s="7" t="s">
        <v>1171</v>
      </c>
      <c r="M542" s="7" t="s">
        <v>2443</v>
      </c>
      <c r="N542" s="7" t="s">
        <v>2019</v>
      </c>
      <c r="O542" s="6">
        <v>15</v>
      </c>
      <c r="P542" s="7" t="s">
        <v>1980</v>
      </c>
      <c r="Q542" s="7" t="s">
        <v>1941</v>
      </c>
      <c r="R542" s="8"/>
      <c r="S542" s="7" t="s">
        <v>1943</v>
      </c>
      <c r="T542" s="7" t="s">
        <v>433</v>
      </c>
      <c r="U542" s="7" t="s">
        <v>1170</v>
      </c>
      <c r="V542" s="8"/>
      <c r="W542" s="8"/>
      <c r="X542" s="6" t="b">
        <v>0</v>
      </c>
      <c r="Y542" s="7" t="s">
        <v>115</v>
      </c>
      <c r="Z542" s="7" t="s">
        <v>1944</v>
      </c>
      <c r="AA542" s="6" t="b">
        <v>0</v>
      </c>
      <c r="AB542" s="6">
        <v>21633</v>
      </c>
      <c r="AC542" s="6">
        <v>2927</v>
      </c>
      <c r="AD542" s="6">
        <v>5767</v>
      </c>
      <c r="AE542" s="6">
        <v>30327</v>
      </c>
      <c r="AF542" s="7" t="s">
        <v>433</v>
      </c>
      <c r="AG542" s="7" t="s">
        <v>115</v>
      </c>
      <c r="AH542" s="6">
        <v>1</v>
      </c>
    </row>
    <row r="543" spans="1:34" ht="15">
      <c r="A543" s="3" t="s">
        <v>1172</v>
      </c>
      <c r="B543" s="4">
        <v>15</v>
      </c>
      <c r="C543" s="3" t="s">
        <v>115</v>
      </c>
      <c r="D543" s="3" t="s">
        <v>1173</v>
      </c>
      <c r="E543" s="3" t="s">
        <v>428</v>
      </c>
      <c r="F543" s="5"/>
      <c r="H543" s="3" t="s">
        <v>2019</v>
      </c>
      <c r="I543" s="6">
        <v>1</v>
      </c>
      <c r="J543" t="b">
        <f t="shared" si="8"/>
        <v>1</v>
      </c>
      <c r="K543" s="7" t="s">
        <v>1172</v>
      </c>
      <c r="L543" s="7" t="s">
        <v>1173</v>
      </c>
      <c r="M543" s="7" t="s">
        <v>2444</v>
      </c>
      <c r="N543" s="7" t="s">
        <v>2019</v>
      </c>
      <c r="O543" s="6">
        <v>15</v>
      </c>
      <c r="P543" s="7" t="s">
        <v>1980</v>
      </c>
      <c r="Q543" s="7" t="s">
        <v>1945</v>
      </c>
      <c r="R543" s="8"/>
      <c r="S543" s="7" t="s">
        <v>1943</v>
      </c>
      <c r="T543" s="7" t="s">
        <v>428</v>
      </c>
      <c r="U543" s="7" t="s">
        <v>1172</v>
      </c>
      <c r="V543" s="8"/>
      <c r="W543" s="8"/>
      <c r="X543" s="6" t="b">
        <v>0</v>
      </c>
      <c r="Y543" s="7" t="s">
        <v>115</v>
      </c>
      <c r="Z543" s="7" t="s">
        <v>1944</v>
      </c>
      <c r="AA543" s="6" t="b">
        <v>0</v>
      </c>
      <c r="AB543" s="6">
        <v>5193</v>
      </c>
      <c r="AC543" s="6">
        <v>1463</v>
      </c>
      <c r="AD543" s="6">
        <v>1195</v>
      </c>
      <c r="AE543" s="6">
        <v>7974</v>
      </c>
      <c r="AF543" s="7" t="s">
        <v>428</v>
      </c>
      <c r="AG543" s="7" t="s">
        <v>115</v>
      </c>
      <c r="AH543" s="6">
        <v>1</v>
      </c>
    </row>
    <row r="544" spans="1:34" ht="15">
      <c r="A544" s="3" t="s">
        <v>1174</v>
      </c>
      <c r="B544" s="4">
        <v>15</v>
      </c>
      <c r="C544" s="3" t="s">
        <v>115</v>
      </c>
      <c r="D544" s="3" t="s">
        <v>1175</v>
      </c>
      <c r="E544" s="3" t="s">
        <v>436</v>
      </c>
      <c r="F544" s="5"/>
      <c r="H544" s="3" t="s">
        <v>2019</v>
      </c>
      <c r="I544" s="6">
        <v>1</v>
      </c>
      <c r="J544" t="b">
        <f t="shared" si="8"/>
        <v>1</v>
      </c>
      <c r="K544" s="7" t="s">
        <v>1174</v>
      </c>
      <c r="L544" s="7" t="s">
        <v>1175</v>
      </c>
      <c r="M544" s="7" t="s">
        <v>2445</v>
      </c>
      <c r="N544" s="7" t="s">
        <v>2019</v>
      </c>
      <c r="O544" s="6">
        <v>15</v>
      </c>
      <c r="P544" s="7" t="s">
        <v>1980</v>
      </c>
      <c r="Q544" s="7" t="s">
        <v>1946</v>
      </c>
      <c r="R544" s="8"/>
      <c r="S544" s="7" t="s">
        <v>1943</v>
      </c>
      <c r="T544" s="7" t="s">
        <v>436</v>
      </c>
      <c r="U544" s="7" t="s">
        <v>1174</v>
      </c>
      <c r="V544" s="8"/>
      <c r="W544" s="8"/>
      <c r="X544" s="6" t="b">
        <v>0</v>
      </c>
      <c r="Y544" s="7" t="s">
        <v>115</v>
      </c>
      <c r="Z544" s="7" t="s">
        <v>1944</v>
      </c>
      <c r="AA544" s="6" t="b">
        <v>0</v>
      </c>
      <c r="AB544" s="8"/>
      <c r="AC544" s="8"/>
      <c r="AD544" s="8"/>
      <c r="AE544" s="8"/>
      <c r="AF544" s="7" t="s">
        <v>436</v>
      </c>
      <c r="AG544" s="7" t="s">
        <v>115</v>
      </c>
      <c r="AH544" s="6">
        <v>1</v>
      </c>
    </row>
    <row r="545" spans="1:34" ht="15">
      <c r="A545" s="3" t="s">
        <v>1176</v>
      </c>
      <c r="B545" s="4">
        <v>15</v>
      </c>
      <c r="C545" s="3" t="s">
        <v>115</v>
      </c>
      <c r="D545" s="3" t="s">
        <v>1177</v>
      </c>
      <c r="E545" s="3" t="s">
        <v>433</v>
      </c>
      <c r="F545" s="5"/>
      <c r="H545" s="3" t="s">
        <v>2019</v>
      </c>
      <c r="I545" s="6">
        <v>1</v>
      </c>
      <c r="J545" t="b">
        <f t="shared" si="8"/>
        <v>1</v>
      </c>
      <c r="K545" s="7" t="s">
        <v>1176</v>
      </c>
      <c r="L545" s="7" t="s">
        <v>1177</v>
      </c>
      <c r="M545" s="7" t="s">
        <v>2446</v>
      </c>
      <c r="N545" s="7" t="s">
        <v>2019</v>
      </c>
      <c r="O545" s="6">
        <v>15</v>
      </c>
      <c r="P545" s="7" t="s">
        <v>1980</v>
      </c>
      <c r="Q545" s="7" t="s">
        <v>1947</v>
      </c>
      <c r="R545" s="8"/>
      <c r="S545" s="7" t="s">
        <v>1943</v>
      </c>
      <c r="T545" s="7" t="s">
        <v>433</v>
      </c>
      <c r="U545" s="7" t="s">
        <v>1176</v>
      </c>
      <c r="V545" s="8"/>
      <c r="W545" s="8"/>
      <c r="X545" s="6" t="b">
        <v>0</v>
      </c>
      <c r="Y545" s="7" t="s">
        <v>115</v>
      </c>
      <c r="Z545" s="7" t="s">
        <v>1944</v>
      </c>
      <c r="AA545" s="6" t="b">
        <v>0</v>
      </c>
      <c r="AB545" s="6">
        <v>65286</v>
      </c>
      <c r="AC545" s="6">
        <v>13619</v>
      </c>
      <c r="AD545" s="6">
        <v>22513</v>
      </c>
      <c r="AE545" s="6">
        <v>101418</v>
      </c>
      <c r="AF545" s="7" t="s">
        <v>433</v>
      </c>
      <c r="AG545" s="7" t="s">
        <v>115</v>
      </c>
      <c r="AH545" s="6">
        <v>1</v>
      </c>
    </row>
    <row r="546" spans="1:34" ht="15">
      <c r="A546" s="3" t="s">
        <v>1178</v>
      </c>
      <c r="B546" s="4">
        <v>15</v>
      </c>
      <c r="C546" s="3" t="s">
        <v>115</v>
      </c>
      <c r="D546" s="3" t="s">
        <v>1179</v>
      </c>
      <c r="E546" s="3" t="s">
        <v>235</v>
      </c>
      <c r="F546" s="5"/>
      <c r="H546" s="3" t="s">
        <v>2019</v>
      </c>
      <c r="I546" s="6">
        <v>1</v>
      </c>
      <c r="J546" t="b">
        <f t="shared" si="8"/>
        <v>1</v>
      </c>
      <c r="K546" s="7" t="s">
        <v>1178</v>
      </c>
      <c r="L546" s="7" t="s">
        <v>1179</v>
      </c>
      <c r="M546" s="7" t="s">
        <v>2447</v>
      </c>
      <c r="N546" s="7" t="s">
        <v>2019</v>
      </c>
      <c r="O546" s="6">
        <v>15</v>
      </c>
      <c r="P546" s="7" t="s">
        <v>1980</v>
      </c>
      <c r="Q546" s="7" t="s">
        <v>1948</v>
      </c>
      <c r="R546" s="8"/>
      <c r="S546" s="7" t="s">
        <v>1943</v>
      </c>
      <c r="T546" s="7" t="s">
        <v>235</v>
      </c>
      <c r="U546" s="7" t="s">
        <v>1178</v>
      </c>
      <c r="V546" s="8"/>
      <c r="W546" s="8"/>
      <c r="X546" s="6" t="b">
        <v>0</v>
      </c>
      <c r="Y546" s="7" t="s">
        <v>115</v>
      </c>
      <c r="Z546" s="7" t="s">
        <v>1944</v>
      </c>
      <c r="AA546" s="6" t="b">
        <v>0</v>
      </c>
      <c r="AB546" s="6">
        <v>4319</v>
      </c>
      <c r="AC546" s="6">
        <v>1278</v>
      </c>
      <c r="AD546" s="6">
        <v>1276</v>
      </c>
      <c r="AE546" s="6">
        <v>6873</v>
      </c>
      <c r="AF546" s="7" t="s">
        <v>235</v>
      </c>
      <c r="AG546" s="7" t="s">
        <v>115</v>
      </c>
      <c r="AH546" s="6">
        <v>1</v>
      </c>
    </row>
    <row r="547" spans="1:34" ht="15">
      <c r="A547" s="3" t="s">
        <v>1180</v>
      </c>
      <c r="B547" s="4">
        <v>15</v>
      </c>
      <c r="C547" s="3" t="s">
        <v>115</v>
      </c>
      <c r="D547" s="3" t="s">
        <v>1181</v>
      </c>
      <c r="E547" s="3" t="s">
        <v>433</v>
      </c>
      <c r="F547" s="5"/>
      <c r="H547" s="3" t="s">
        <v>2019</v>
      </c>
      <c r="I547" s="6">
        <v>1</v>
      </c>
      <c r="J547" t="b">
        <f t="shared" si="8"/>
        <v>1</v>
      </c>
      <c r="K547" s="7" t="s">
        <v>1180</v>
      </c>
      <c r="L547" s="7" t="s">
        <v>1181</v>
      </c>
      <c r="M547" s="7" t="s">
        <v>2448</v>
      </c>
      <c r="N547" s="7" t="s">
        <v>2019</v>
      </c>
      <c r="O547" s="6">
        <v>15</v>
      </c>
      <c r="P547" s="7" t="s">
        <v>1980</v>
      </c>
      <c r="Q547" s="7" t="s">
        <v>1949</v>
      </c>
      <c r="R547" s="8"/>
      <c r="S547" s="7" t="s">
        <v>1943</v>
      </c>
      <c r="T547" s="7" t="s">
        <v>433</v>
      </c>
      <c r="U547" s="7" t="s">
        <v>1180</v>
      </c>
      <c r="V547" s="8"/>
      <c r="W547" s="8"/>
      <c r="X547" s="6" t="b">
        <v>0</v>
      </c>
      <c r="Y547" s="7" t="s">
        <v>115</v>
      </c>
      <c r="Z547" s="7" t="s">
        <v>1944</v>
      </c>
      <c r="AA547" s="6" t="b">
        <v>0</v>
      </c>
      <c r="AB547" s="6">
        <v>40689</v>
      </c>
      <c r="AC547" s="6">
        <v>1418</v>
      </c>
      <c r="AD547" s="6">
        <v>3512</v>
      </c>
      <c r="AE547" s="6">
        <v>45721</v>
      </c>
      <c r="AF547" s="7" t="s">
        <v>433</v>
      </c>
      <c r="AG547" s="7" t="s">
        <v>115</v>
      </c>
      <c r="AH547" s="6">
        <v>1</v>
      </c>
    </row>
    <row r="548" spans="1:34" ht="15">
      <c r="A548" s="3" t="s">
        <v>1182</v>
      </c>
      <c r="B548" s="4">
        <v>15</v>
      </c>
      <c r="C548" s="3" t="s">
        <v>115</v>
      </c>
      <c r="D548" s="3" t="s">
        <v>1183</v>
      </c>
      <c r="E548" s="3" t="s">
        <v>436</v>
      </c>
      <c r="F548" s="5"/>
      <c r="H548" s="3" t="s">
        <v>2019</v>
      </c>
      <c r="I548" s="6">
        <v>1</v>
      </c>
      <c r="J548" t="b">
        <f t="shared" si="8"/>
        <v>1</v>
      </c>
      <c r="K548" s="7" t="s">
        <v>1182</v>
      </c>
      <c r="L548" s="7" t="s">
        <v>1183</v>
      </c>
      <c r="M548" s="7" t="s">
        <v>2449</v>
      </c>
      <c r="N548" s="7" t="s">
        <v>2019</v>
      </c>
      <c r="O548" s="6">
        <v>15</v>
      </c>
      <c r="P548" s="7" t="s">
        <v>1980</v>
      </c>
      <c r="Q548" s="7" t="s">
        <v>1950</v>
      </c>
      <c r="R548" s="8"/>
      <c r="S548" s="7" t="s">
        <v>1943</v>
      </c>
      <c r="T548" s="7" t="s">
        <v>436</v>
      </c>
      <c r="U548" s="7" t="s">
        <v>1182</v>
      </c>
      <c r="V548" s="8"/>
      <c r="W548" s="8"/>
      <c r="X548" s="6" t="b">
        <v>0</v>
      </c>
      <c r="Y548" s="7" t="s">
        <v>115</v>
      </c>
      <c r="Z548" s="7" t="s">
        <v>1944</v>
      </c>
      <c r="AA548" s="6" t="b">
        <v>0</v>
      </c>
      <c r="AB548" s="6">
        <v>2593</v>
      </c>
      <c r="AC548" s="6">
        <v>305</v>
      </c>
      <c r="AD548" s="6">
        <v>360</v>
      </c>
      <c r="AE548" s="6">
        <v>3281</v>
      </c>
      <c r="AF548" s="7" t="s">
        <v>436</v>
      </c>
      <c r="AG548" s="7" t="s">
        <v>115</v>
      </c>
      <c r="AH548" s="6">
        <v>1</v>
      </c>
    </row>
    <row r="549" spans="1:34" ht="15">
      <c r="A549" s="3" t="s">
        <v>1184</v>
      </c>
      <c r="B549" s="4">
        <v>15</v>
      </c>
      <c r="C549" s="3" t="s">
        <v>115</v>
      </c>
      <c r="D549" s="3" t="s">
        <v>1185</v>
      </c>
      <c r="E549" s="3" t="s">
        <v>436</v>
      </c>
      <c r="F549" s="5"/>
      <c r="H549" s="3" t="s">
        <v>2019</v>
      </c>
      <c r="I549" s="6">
        <v>1</v>
      </c>
      <c r="J549" t="b">
        <f t="shared" si="8"/>
        <v>1</v>
      </c>
      <c r="K549" s="7" t="s">
        <v>1184</v>
      </c>
      <c r="L549" s="7" t="s">
        <v>1185</v>
      </c>
      <c r="M549" s="7" t="s">
        <v>2450</v>
      </c>
      <c r="N549" s="7" t="s">
        <v>2019</v>
      </c>
      <c r="O549" s="6">
        <v>15</v>
      </c>
      <c r="P549" s="7" t="s">
        <v>1980</v>
      </c>
      <c r="Q549" s="7" t="s">
        <v>1951</v>
      </c>
      <c r="R549" s="8"/>
      <c r="S549" s="7" t="s">
        <v>1943</v>
      </c>
      <c r="T549" s="7" t="s">
        <v>436</v>
      </c>
      <c r="U549" s="7" t="s">
        <v>1184</v>
      </c>
      <c r="V549" s="8"/>
      <c r="W549" s="8"/>
      <c r="X549" s="6" t="b">
        <v>0</v>
      </c>
      <c r="Y549" s="7" t="s">
        <v>115</v>
      </c>
      <c r="Z549" s="7" t="s">
        <v>1944</v>
      </c>
      <c r="AA549" s="6" t="b">
        <v>0</v>
      </c>
      <c r="AB549" s="6">
        <v>7831</v>
      </c>
      <c r="AC549" s="6">
        <v>235</v>
      </c>
      <c r="AD549" s="6">
        <v>312</v>
      </c>
      <c r="AE549" s="6">
        <v>8378</v>
      </c>
      <c r="AF549" s="7" t="s">
        <v>436</v>
      </c>
      <c r="AG549" s="7" t="s">
        <v>115</v>
      </c>
      <c r="AH549" s="6">
        <v>1</v>
      </c>
    </row>
    <row r="550" spans="1:34" ht="15">
      <c r="A550" s="3" t="s">
        <v>1186</v>
      </c>
      <c r="B550" s="4">
        <v>15</v>
      </c>
      <c r="C550" s="3" t="s">
        <v>115</v>
      </c>
      <c r="D550" s="3" t="s">
        <v>1187</v>
      </c>
      <c r="E550" s="3" t="s">
        <v>436</v>
      </c>
      <c r="F550" s="5"/>
      <c r="H550" s="3" t="s">
        <v>2019</v>
      </c>
      <c r="I550" s="6">
        <v>1</v>
      </c>
      <c r="J550" t="b">
        <f t="shared" si="8"/>
        <v>1</v>
      </c>
      <c r="K550" s="7" t="s">
        <v>1186</v>
      </c>
      <c r="L550" s="7" t="s">
        <v>1187</v>
      </c>
      <c r="M550" s="7" t="s">
        <v>2451</v>
      </c>
      <c r="N550" s="7" t="s">
        <v>2019</v>
      </c>
      <c r="O550" s="6">
        <v>15</v>
      </c>
      <c r="P550" s="7" t="s">
        <v>1980</v>
      </c>
      <c r="Q550" s="7" t="s">
        <v>1952</v>
      </c>
      <c r="R550" s="8"/>
      <c r="S550" s="7" t="s">
        <v>1943</v>
      </c>
      <c r="T550" s="7" t="s">
        <v>436</v>
      </c>
      <c r="U550" s="7" t="s">
        <v>1186</v>
      </c>
      <c r="V550" s="8"/>
      <c r="W550" s="8"/>
      <c r="X550" s="6" t="b">
        <v>0</v>
      </c>
      <c r="Y550" s="7" t="s">
        <v>115</v>
      </c>
      <c r="Z550" s="7" t="s">
        <v>1944</v>
      </c>
      <c r="AA550" s="6" t="b">
        <v>0</v>
      </c>
      <c r="AB550" s="8"/>
      <c r="AC550" s="8"/>
      <c r="AD550" s="8"/>
      <c r="AE550" s="8"/>
      <c r="AF550" s="7" t="s">
        <v>436</v>
      </c>
      <c r="AG550" s="7" t="s">
        <v>115</v>
      </c>
      <c r="AH550" s="6">
        <v>1</v>
      </c>
    </row>
    <row r="551" spans="1:34" ht="15">
      <c r="A551" s="3" t="s">
        <v>1188</v>
      </c>
      <c r="B551" s="4">
        <v>15</v>
      </c>
      <c r="C551" s="3" t="s">
        <v>115</v>
      </c>
      <c r="D551" s="3" t="s">
        <v>1189</v>
      </c>
      <c r="E551" s="3" t="s">
        <v>436</v>
      </c>
      <c r="F551" s="5"/>
      <c r="H551" s="3" t="s">
        <v>2019</v>
      </c>
      <c r="I551" s="6">
        <v>1</v>
      </c>
      <c r="J551" t="b">
        <f t="shared" si="8"/>
        <v>1</v>
      </c>
      <c r="K551" s="7" t="s">
        <v>1188</v>
      </c>
      <c r="L551" s="7" t="s">
        <v>1189</v>
      </c>
      <c r="M551" s="7" t="s">
        <v>2452</v>
      </c>
      <c r="N551" s="7" t="s">
        <v>2019</v>
      </c>
      <c r="O551" s="6">
        <v>15</v>
      </c>
      <c r="P551" s="7" t="s">
        <v>1980</v>
      </c>
      <c r="Q551" s="7" t="s">
        <v>1953</v>
      </c>
      <c r="R551" s="8"/>
      <c r="S551" s="7" t="s">
        <v>1943</v>
      </c>
      <c r="T551" s="7" t="s">
        <v>436</v>
      </c>
      <c r="U551" s="7" t="s">
        <v>1188</v>
      </c>
      <c r="V551" s="8"/>
      <c r="W551" s="8"/>
      <c r="X551" s="6" t="b">
        <v>0</v>
      </c>
      <c r="Y551" s="7" t="s">
        <v>115</v>
      </c>
      <c r="Z551" s="7" t="s">
        <v>1944</v>
      </c>
      <c r="AA551" s="6" t="b">
        <v>0</v>
      </c>
      <c r="AB551" s="6">
        <v>7587</v>
      </c>
      <c r="AC551" s="6">
        <v>519</v>
      </c>
      <c r="AD551" s="6">
        <v>1652</v>
      </c>
      <c r="AE551" s="6">
        <v>9758</v>
      </c>
      <c r="AF551" s="7" t="s">
        <v>436</v>
      </c>
      <c r="AG551" s="7" t="s">
        <v>115</v>
      </c>
      <c r="AH551" s="6">
        <v>1</v>
      </c>
    </row>
    <row r="552" spans="1:34" ht="15">
      <c r="A552" s="3" t="s">
        <v>1190</v>
      </c>
      <c r="B552" s="4">
        <v>15</v>
      </c>
      <c r="C552" s="3" t="s">
        <v>115</v>
      </c>
      <c r="D552" s="3" t="s">
        <v>1191</v>
      </c>
      <c r="E552" s="3" t="s">
        <v>436</v>
      </c>
      <c r="F552" s="5"/>
      <c r="H552" s="3" t="s">
        <v>2019</v>
      </c>
      <c r="I552" s="6">
        <v>1</v>
      </c>
      <c r="J552" t="b">
        <f t="shared" si="8"/>
        <v>1</v>
      </c>
      <c r="K552" s="7" t="s">
        <v>1190</v>
      </c>
      <c r="L552" s="7" t="s">
        <v>1191</v>
      </c>
      <c r="M552" s="7" t="s">
        <v>2453</v>
      </c>
      <c r="N552" s="7" t="s">
        <v>2019</v>
      </c>
      <c r="O552" s="6">
        <v>15</v>
      </c>
      <c r="P552" s="7" t="s">
        <v>1980</v>
      </c>
      <c r="Q552" s="7" t="s">
        <v>1954</v>
      </c>
      <c r="R552" s="8"/>
      <c r="S552" s="7" t="s">
        <v>1943</v>
      </c>
      <c r="T552" s="7" t="s">
        <v>436</v>
      </c>
      <c r="U552" s="7" t="s">
        <v>1190</v>
      </c>
      <c r="V552" s="8"/>
      <c r="W552" s="8"/>
      <c r="X552" s="6" t="b">
        <v>0</v>
      </c>
      <c r="Y552" s="7" t="s">
        <v>115</v>
      </c>
      <c r="Z552" s="7" t="s">
        <v>1944</v>
      </c>
      <c r="AA552" s="6" t="b">
        <v>0</v>
      </c>
      <c r="AB552" s="6">
        <v>35273</v>
      </c>
      <c r="AC552" s="6">
        <v>1482</v>
      </c>
      <c r="AD552" s="6">
        <v>3771</v>
      </c>
      <c r="AE552" s="6">
        <v>48079</v>
      </c>
      <c r="AF552" s="7" t="s">
        <v>436</v>
      </c>
      <c r="AG552" s="7" t="s">
        <v>115</v>
      </c>
      <c r="AH552" s="6">
        <v>1</v>
      </c>
    </row>
    <row r="553" spans="1:34" ht="15">
      <c r="A553" s="3" t="s">
        <v>1192</v>
      </c>
      <c r="B553" s="4">
        <v>15</v>
      </c>
      <c r="C553" s="3" t="s">
        <v>115</v>
      </c>
      <c r="D553" s="3" t="s">
        <v>1193</v>
      </c>
      <c r="E553" s="3" t="s">
        <v>436</v>
      </c>
      <c r="F553" s="5"/>
      <c r="H553" s="3" t="s">
        <v>2019</v>
      </c>
      <c r="I553" s="6">
        <v>1</v>
      </c>
      <c r="J553" t="b">
        <f t="shared" si="8"/>
        <v>1</v>
      </c>
      <c r="K553" s="7" t="s">
        <v>1192</v>
      </c>
      <c r="L553" s="7" t="s">
        <v>1193</v>
      </c>
      <c r="M553" s="7" t="s">
        <v>2454</v>
      </c>
      <c r="N553" s="7" t="s">
        <v>2019</v>
      </c>
      <c r="O553" s="6">
        <v>15</v>
      </c>
      <c r="P553" s="7" t="s">
        <v>1980</v>
      </c>
      <c r="Q553" s="7" t="s">
        <v>1955</v>
      </c>
      <c r="R553" s="8"/>
      <c r="S553" s="7" t="s">
        <v>1943</v>
      </c>
      <c r="T553" s="7" t="s">
        <v>436</v>
      </c>
      <c r="U553" s="7" t="s">
        <v>1192</v>
      </c>
      <c r="V553" s="8"/>
      <c r="W553" s="8"/>
      <c r="X553" s="6" t="b">
        <v>0</v>
      </c>
      <c r="Y553" s="7" t="s">
        <v>115</v>
      </c>
      <c r="Z553" s="7" t="s">
        <v>1944</v>
      </c>
      <c r="AA553" s="6" t="b">
        <v>0</v>
      </c>
      <c r="AB553" s="6">
        <v>25913</v>
      </c>
      <c r="AC553" s="6">
        <v>1501</v>
      </c>
      <c r="AD553" s="6">
        <v>2954</v>
      </c>
      <c r="AE553" s="6">
        <v>30713</v>
      </c>
      <c r="AF553" s="7" t="s">
        <v>436</v>
      </c>
      <c r="AG553" s="7" t="s">
        <v>115</v>
      </c>
      <c r="AH553" s="6">
        <v>1</v>
      </c>
    </row>
    <row r="554" spans="1:34" ht="15">
      <c r="A554" s="3" t="s">
        <v>1194</v>
      </c>
      <c r="B554" s="4">
        <v>15</v>
      </c>
      <c r="C554" s="3" t="s">
        <v>115</v>
      </c>
      <c r="D554" s="3" t="s">
        <v>1195</v>
      </c>
      <c r="E554" s="3" t="s">
        <v>235</v>
      </c>
      <c r="F554" s="5"/>
      <c r="H554" s="3" t="s">
        <v>2019</v>
      </c>
      <c r="I554" s="6">
        <v>1</v>
      </c>
      <c r="J554" t="b">
        <f t="shared" si="8"/>
        <v>1</v>
      </c>
      <c r="K554" s="7" t="s">
        <v>1194</v>
      </c>
      <c r="L554" s="7" t="s">
        <v>1195</v>
      </c>
      <c r="M554" s="7" t="s">
        <v>2455</v>
      </c>
      <c r="N554" s="7" t="s">
        <v>2019</v>
      </c>
      <c r="O554" s="6">
        <v>15</v>
      </c>
      <c r="P554" s="7" t="s">
        <v>1980</v>
      </c>
      <c r="Q554" s="7" t="s">
        <v>1956</v>
      </c>
      <c r="R554" s="8"/>
      <c r="S554" s="7" t="s">
        <v>1943</v>
      </c>
      <c r="T554" s="7" t="s">
        <v>235</v>
      </c>
      <c r="U554" s="7" t="s">
        <v>1194</v>
      </c>
      <c r="V554" s="8"/>
      <c r="W554" s="8"/>
      <c r="X554" s="6" t="b">
        <v>0</v>
      </c>
      <c r="Y554" s="7" t="s">
        <v>115</v>
      </c>
      <c r="Z554" s="7" t="s">
        <v>1944</v>
      </c>
      <c r="AA554" s="6" t="b">
        <v>0</v>
      </c>
      <c r="AB554" s="6">
        <v>18312</v>
      </c>
      <c r="AC554" s="6">
        <v>778</v>
      </c>
      <c r="AD554" s="6">
        <v>2954</v>
      </c>
      <c r="AE554" s="6">
        <v>22044</v>
      </c>
      <c r="AF554" s="7" t="s">
        <v>235</v>
      </c>
      <c r="AG554" s="7" t="s">
        <v>115</v>
      </c>
      <c r="AH554" s="6">
        <v>1</v>
      </c>
    </row>
    <row r="555" spans="1:34" ht="15">
      <c r="A555" s="3" t="s">
        <v>1196</v>
      </c>
      <c r="B555" s="4">
        <v>15</v>
      </c>
      <c r="C555" s="3" t="s">
        <v>118</v>
      </c>
      <c r="D555" s="3" t="s">
        <v>1197</v>
      </c>
      <c r="E555" s="3" t="s">
        <v>436</v>
      </c>
      <c r="F555" s="5"/>
      <c r="H555" s="3" t="s">
        <v>2019</v>
      </c>
      <c r="I555" s="6">
        <v>1</v>
      </c>
      <c r="J555" t="b">
        <f t="shared" si="8"/>
        <v>1</v>
      </c>
      <c r="K555" s="7" t="s">
        <v>1196</v>
      </c>
      <c r="L555" s="7" t="s">
        <v>1197</v>
      </c>
      <c r="M555" s="7" t="s">
        <v>2456</v>
      </c>
      <c r="N555" s="7" t="s">
        <v>2019</v>
      </c>
      <c r="O555" s="6">
        <v>15</v>
      </c>
      <c r="P555" s="7" t="s">
        <v>1981</v>
      </c>
      <c r="Q555" s="7" t="s">
        <v>2066</v>
      </c>
      <c r="R555" s="8"/>
      <c r="S555" s="7" t="s">
        <v>1943</v>
      </c>
      <c r="T555" s="7" t="s">
        <v>436</v>
      </c>
      <c r="U555" s="7" t="s">
        <v>1196</v>
      </c>
      <c r="V555" s="8"/>
      <c r="W555" s="8"/>
      <c r="X555" s="6" t="b">
        <v>0</v>
      </c>
      <c r="Y555" s="7" t="s">
        <v>118</v>
      </c>
      <c r="Z555" s="7" t="s">
        <v>1944</v>
      </c>
      <c r="AA555" s="6" t="b">
        <v>0</v>
      </c>
      <c r="AB555" s="8"/>
      <c r="AC555" s="8"/>
      <c r="AD555" s="8"/>
      <c r="AE555" s="8"/>
      <c r="AF555" s="7" t="s">
        <v>436</v>
      </c>
      <c r="AG555" s="7" t="s">
        <v>118</v>
      </c>
      <c r="AH555" s="6">
        <v>1</v>
      </c>
    </row>
    <row r="556" spans="1:34" ht="15">
      <c r="A556" s="3" t="s">
        <v>1198</v>
      </c>
      <c r="B556" s="4">
        <v>15</v>
      </c>
      <c r="C556" s="3" t="s">
        <v>118</v>
      </c>
      <c r="D556" s="3" t="s">
        <v>1199</v>
      </c>
      <c r="E556" s="3" t="s">
        <v>436</v>
      </c>
      <c r="F556" s="5"/>
      <c r="H556" s="3" t="s">
        <v>2019</v>
      </c>
      <c r="I556" s="6">
        <v>1</v>
      </c>
      <c r="J556" t="b">
        <f t="shared" si="8"/>
        <v>1</v>
      </c>
      <c r="K556" s="7" t="s">
        <v>1198</v>
      </c>
      <c r="L556" s="7" t="s">
        <v>1199</v>
      </c>
      <c r="M556" s="7" t="s">
        <v>2457</v>
      </c>
      <c r="N556" s="7" t="s">
        <v>2019</v>
      </c>
      <c r="O556" s="6">
        <v>15</v>
      </c>
      <c r="P556" s="7" t="s">
        <v>1981</v>
      </c>
      <c r="Q556" s="7" t="s">
        <v>2045</v>
      </c>
      <c r="R556" s="8"/>
      <c r="S556" s="7" t="s">
        <v>1943</v>
      </c>
      <c r="T556" s="7" t="s">
        <v>436</v>
      </c>
      <c r="U556" s="7" t="s">
        <v>1198</v>
      </c>
      <c r="V556" s="8"/>
      <c r="W556" s="8"/>
      <c r="X556" s="6" t="b">
        <v>0</v>
      </c>
      <c r="Y556" s="7" t="s">
        <v>118</v>
      </c>
      <c r="Z556" s="7" t="s">
        <v>1944</v>
      </c>
      <c r="AA556" s="6" t="b">
        <v>0</v>
      </c>
      <c r="AB556" s="6">
        <v>32128</v>
      </c>
      <c r="AC556" s="6">
        <v>3330</v>
      </c>
      <c r="AD556" s="6">
        <v>5589</v>
      </c>
      <c r="AE556" s="6">
        <v>41921</v>
      </c>
      <c r="AF556" s="7" t="s">
        <v>436</v>
      </c>
      <c r="AG556" s="7" t="s">
        <v>118</v>
      </c>
      <c r="AH556" s="6">
        <v>1</v>
      </c>
    </row>
    <row r="557" spans="1:34" ht="15">
      <c r="A557" s="3" t="s">
        <v>1200</v>
      </c>
      <c r="B557" s="4">
        <v>15</v>
      </c>
      <c r="C557" s="3" t="s">
        <v>118</v>
      </c>
      <c r="D557" s="3" t="s">
        <v>1201</v>
      </c>
      <c r="E557" s="3" t="s">
        <v>433</v>
      </c>
      <c r="F557" s="5"/>
      <c r="H557" s="3" t="s">
        <v>2019</v>
      </c>
      <c r="I557" s="6">
        <v>1</v>
      </c>
      <c r="J557" t="b">
        <f t="shared" si="8"/>
        <v>1</v>
      </c>
      <c r="K557" s="7" t="s">
        <v>1200</v>
      </c>
      <c r="L557" s="7" t="s">
        <v>1201</v>
      </c>
      <c r="M557" s="7" t="s">
        <v>2458</v>
      </c>
      <c r="N557" s="7" t="s">
        <v>2019</v>
      </c>
      <c r="O557" s="6">
        <v>15</v>
      </c>
      <c r="P557" s="7" t="s">
        <v>1981</v>
      </c>
      <c r="Q557" s="7" t="s">
        <v>2051</v>
      </c>
      <c r="R557" s="8"/>
      <c r="S557" s="7" t="s">
        <v>1943</v>
      </c>
      <c r="T557" s="7" t="s">
        <v>433</v>
      </c>
      <c r="U557" s="7" t="s">
        <v>1200</v>
      </c>
      <c r="V557" s="8"/>
      <c r="W557" s="8"/>
      <c r="X557" s="6" t="b">
        <v>0</v>
      </c>
      <c r="Y557" s="7" t="s">
        <v>118</v>
      </c>
      <c r="Z557" s="7" t="s">
        <v>1944</v>
      </c>
      <c r="AA557" s="6" t="b">
        <v>0</v>
      </c>
      <c r="AB557" s="8"/>
      <c r="AC557" s="8"/>
      <c r="AD557" s="8"/>
      <c r="AE557" s="8"/>
      <c r="AF557" s="7" t="s">
        <v>433</v>
      </c>
      <c r="AG557" s="7" t="s">
        <v>118</v>
      </c>
      <c r="AH557" s="6">
        <v>1</v>
      </c>
    </row>
    <row r="558" spans="1:34" ht="15">
      <c r="A558" s="3" t="s">
        <v>1202</v>
      </c>
      <c r="B558" s="4">
        <v>15</v>
      </c>
      <c r="C558" s="3" t="s">
        <v>118</v>
      </c>
      <c r="D558" s="3" t="s">
        <v>1203</v>
      </c>
      <c r="E558" s="3" t="s">
        <v>436</v>
      </c>
      <c r="F558" s="5"/>
      <c r="H558" s="3" t="s">
        <v>2019</v>
      </c>
      <c r="I558" s="6">
        <v>1</v>
      </c>
      <c r="J558" t="b">
        <f t="shared" si="8"/>
        <v>1</v>
      </c>
      <c r="K558" s="7" t="s">
        <v>1202</v>
      </c>
      <c r="L558" s="7" t="s">
        <v>1203</v>
      </c>
      <c r="M558" s="7" t="s">
        <v>2459</v>
      </c>
      <c r="N558" s="7" t="s">
        <v>2019</v>
      </c>
      <c r="O558" s="6">
        <v>15</v>
      </c>
      <c r="P558" s="7" t="s">
        <v>1981</v>
      </c>
      <c r="Q558" s="7" t="s">
        <v>2053</v>
      </c>
      <c r="R558" s="8"/>
      <c r="S558" s="7" t="s">
        <v>1943</v>
      </c>
      <c r="T558" s="7" t="s">
        <v>436</v>
      </c>
      <c r="U558" s="7" t="s">
        <v>1202</v>
      </c>
      <c r="V558" s="8"/>
      <c r="W558" s="8"/>
      <c r="X558" s="6" t="b">
        <v>0</v>
      </c>
      <c r="Y558" s="7" t="s">
        <v>118</v>
      </c>
      <c r="Z558" s="7" t="s">
        <v>1944</v>
      </c>
      <c r="AA558" s="6" t="b">
        <v>0</v>
      </c>
      <c r="AB558" s="8"/>
      <c r="AC558" s="8"/>
      <c r="AD558" s="8"/>
      <c r="AE558" s="8"/>
      <c r="AF558" s="7" t="s">
        <v>436</v>
      </c>
      <c r="AG558" s="7" t="s">
        <v>118</v>
      </c>
      <c r="AH558" s="6">
        <v>1</v>
      </c>
    </row>
    <row r="559" spans="1:34" ht="15">
      <c r="A559" s="3" t="s">
        <v>1204</v>
      </c>
      <c r="B559" s="4">
        <v>15</v>
      </c>
      <c r="C559" s="3" t="s">
        <v>118</v>
      </c>
      <c r="D559" s="3" t="s">
        <v>1205</v>
      </c>
      <c r="E559" s="3" t="s">
        <v>428</v>
      </c>
      <c r="F559" s="5"/>
      <c r="H559" s="3" t="s">
        <v>2019</v>
      </c>
      <c r="I559" s="6">
        <v>1</v>
      </c>
      <c r="J559" t="b">
        <f t="shared" si="8"/>
        <v>1</v>
      </c>
      <c r="K559" s="7" t="s">
        <v>1204</v>
      </c>
      <c r="L559" s="7" t="s">
        <v>1205</v>
      </c>
      <c r="M559" s="7" t="s">
        <v>2460</v>
      </c>
      <c r="N559" s="7" t="s">
        <v>2019</v>
      </c>
      <c r="O559" s="6">
        <v>15</v>
      </c>
      <c r="P559" s="7" t="s">
        <v>1981</v>
      </c>
      <c r="Q559" s="7" t="s">
        <v>2036</v>
      </c>
      <c r="R559" s="8"/>
      <c r="S559" s="7" t="s">
        <v>1943</v>
      </c>
      <c r="T559" s="7" t="s">
        <v>428</v>
      </c>
      <c r="U559" s="7" t="s">
        <v>1204</v>
      </c>
      <c r="V559" s="8"/>
      <c r="W559" s="8"/>
      <c r="X559" s="6" t="b">
        <v>0</v>
      </c>
      <c r="Y559" s="7" t="s">
        <v>118</v>
      </c>
      <c r="Z559" s="7" t="s">
        <v>1944</v>
      </c>
      <c r="AA559" s="6" t="b">
        <v>0</v>
      </c>
      <c r="AB559" s="6">
        <v>41767</v>
      </c>
      <c r="AC559" s="6">
        <v>4789</v>
      </c>
      <c r="AD559" s="6">
        <v>9422</v>
      </c>
      <c r="AE559" s="6">
        <v>56294</v>
      </c>
      <c r="AF559" s="7" t="s">
        <v>428</v>
      </c>
      <c r="AG559" s="7" t="s">
        <v>118</v>
      </c>
      <c r="AH559" s="6">
        <v>1</v>
      </c>
    </row>
    <row r="560" spans="1:34" ht="15">
      <c r="A560" s="3" t="s">
        <v>1206</v>
      </c>
      <c r="B560" s="4">
        <v>15</v>
      </c>
      <c r="C560" s="3" t="s">
        <v>118</v>
      </c>
      <c r="D560" s="3" t="s">
        <v>1207</v>
      </c>
      <c r="E560" s="3" t="s">
        <v>436</v>
      </c>
      <c r="F560" s="5"/>
      <c r="H560" s="3" t="s">
        <v>2019</v>
      </c>
      <c r="I560" s="6">
        <v>1</v>
      </c>
      <c r="J560" t="b">
        <f t="shared" si="8"/>
        <v>1</v>
      </c>
      <c r="K560" s="7" t="s">
        <v>1206</v>
      </c>
      <c r="L560" s="7" t="s">
        <v>1207</v>
      </c>
      <c r="M560" s="7" t="s">
        <v>2461</v>
      </c>
      <c r="N560" s="7" t="s">
        <v>2019</v>
      </c>
      <c r="O560" s="6">
        <v>15</v>
      </c>
      <c r="P560" s="7" t="s">
        <v>1981</v>
      </c>
      <c r="Q560" s="7" t="s">
        <v>2055</v>
      </c>
      <c r="R560" s="8"/>
      <c r="S560" s="7" t="s">
        <v>1943</v>
      </c>
      <c r="T560" s="7" t="s">
        <v>436</v>
      </c>
      <c r="U560" s="7" t="s">
        <v>1206</v>
      </c>
      <c r="V560" s="8"/>
      <c r="W560" s="8"/>
      <c r="X560" s="6" t="b">
        <v>0</v>
      </c>
      <c r="Y560" s="7" t="s">
        <v>118</v>
      </c>
      <c r="Z560" s="7" t="s">
        <v>1944</v>
      </c>
      <c r="AA560" s="6" t="b">
        <v>0</v>
      </c>
      <c r="AB560" s="6">
        <v>6827</v>
      </c>
      <c r="AC560" s="6">
        <v>574</v>
      </c>
      <c r="AD560" s="6">
        <v>1717</v>
      </c>
      <c r="AE560" s="6">
        <v>9265</v>
      </c>
      <c r="AF560" s="7" t="s">
        <v>436</v>
      </c>
      <c r="AG560" s="7" t="s">
        <v>118</v>
      </c>
      <c r="AH560" s="6">
        <v>1</v>
      </c>
    </row>
    <row r="561" spans="1:34" ht="15">
      <c r="A561" s="3" t="s">
        <v>1208</v>
      </c>
      <c r="B561" s="4">
        <v>15</v>
      </c>
      <c r="C561" s="3" t="s">
        <v>121</v>
      </c>
      <c r="D561" s="3" t="s">
        <v>1209</v>
      </c>
      <c r="E561" s="3" t="s">
        <v>436</v>
      </c>
      <c r="F561" s="5"/>
      <c r="H561" s="3" t="s">
        <v>2019</v>
      </c>
      <c r="I561" s="6">
        <v>1</v>
      </c>
      <c r="J561" t="b">
        <f t="shared" si="8"/>
        <v>1</v>
      </c>
      <c r="K561" s="7" t="s">
        <v>1208</v>
      </c>
      <c r="L561" s="7" t="s">
        <v>1209</v>
      </c>
      <c r="M561" s="7" t="s">
        <v>2462</v>
      </c>
      <c r="N561" s="7" t="s">
        <v>2019</v>
      </c>
      <c r="O561" s="6">
        <v>15</v>
      </c>
      <c r="P561" s="7" t="s">
        <v>1982</v>
      </c>
      <c r="Q561" s="7" t="s">
        <v>2066</v>
      </c>
      <c r="R561" s="8"/>
      <c r="S561" s="7" t="s">
        <v>1943</v>
      </c>
      <c r="T561" s="7" t="s">
        <v>436</v>
      </c>
      <c r="U561" s="7" t="s">
        <v>1208</v>
      </c>
      <c r="V561" s="8"/>
      <c r="W561" s="8"/>
      <c r="X561" s="6" t="b">
        <v>0</v>
      </c>
      <c r="Y561" s="7" t="s">
        <v>121</v>
      </c>
      <c r="Z561" s="7" t="s">
        <v>1944</v>
      </c>
      <c r="AA561" s="6" t="b">
        <v>0</v>
      </c>
      <c r="AB561" s="8"/>
      <c r="AC561" s="8"/>
      <c r="AD561" s="8"/>
      <c r="AE561" s="8"/>
      <c r="AF561" s="7" t="s">
        <v>436</v>
      </c>
      <c r="AG561" s="7" t="s">
        <v>121</v>
      </c>
      <c r="AH561" s="6">
        <v>1</v>
      </c>
    </row>
    <row r="562" spans="1:34" ht="15">
      <c r="A562" s="3" t="s">
        <v>1210</v>
      </c>
      <c r="B562" s="4">
        <v>15</v>
      </c>
      <c r="C562" s="3" t="s">
        <v>121</v>
      </c>
      <c r="D562" s="3" t="s">
        <v>1211</v>
      </c>
      <c r="E562" s="3" t="s">
        <v>433</v>
      </c>
      <c r="F562" s="5"/>
      <c r="H562" s="3" t="s">
        <v>2019</v>
      </c>
      <c r="I562" s="6">
        <v>1</v>
      </c>
      <c r="J562" t="b">
        <f t="shared" si="8"/>
        <v>1</v>
      </c>
      <c r="K562" s="7" t="s">
        <v>1210</v>
      </c>
      <c r="L562" s="7" t="s">
        <v>1211</v>
      </c>
      <c r="M562" s="7" t="s">
        <v>2463</v>
      </c>
      <c r="N562" s="7" t="s">
        <v>2019</v>
      </c>
      <c r="O562" s="6">
        <v>15</v>
      </c>
      <c r="P562" s="7" t="s">
        <v>1982</v>
      </c>
      <c r="Q562" s="7" t="s">
        <v>2045</v>
      </c>
      <c r="R562" s="8"/>
      <c r="S562" s="7" t="s">
        <v>1943</v>
      </c>
      <c r="T562" s="7" t="s">
        <v>433</v>
      </c>
      <c r="U562" s="7" t="s">
        <v>1210</v>
      </c>
      <c r="V562" s="8"/>
      <c r="W562" s="8"/>
      <c r="X562" s="6" t="b">
        <v>0</v>
      </c>
      <c r="Y562" s="7" t="s">
        <v>121</v>
      </c>
      <c r="Z562" s="7" t="s">
        <v>1944</v>
      </c>
      <c r="AA562" s="6" t="b">
        <v>0</v>
      </c>
      <c r="AB562" s="6">
        <v>44052</v>
      </c>
      <c r="AC562" s="6">
        <v>5481</v>
      </c>
      <c r="AD562" s="6">
        <v>10815</v>
      </c>
      <c r="AE562" s="6">
        <v>61092</v>
      </c>
      <c r="AF562" s="7" t="s">
        <v>433</v>
      </c>
      <c r="AG562" s="7" t="s">
        <v>121</v>
      </c>
      <c r="AH562" s="6">
        <v>1</v>
      </c>
    </row>
    <row r="563" spans="1:34" ht="15">
      <c r="A563" s="3" t="s">
        <v>1212</v>
      </c>
      <c r="B563" s="4">
        <v>15</v>
      </c>
      <c r="C563" s="3" t="s">
        <v>121</v>
      </c>
      <c r="D563" s="3" t="s">
        <v>1213</v>
      </c>
      <c r="E563" s="3" t="s">
        <v>436</v>
      </c>
      <c r="F563" s="5"/>
      <c r="H563" s="3" t="s">
        <v>2019</v>
      </c>
      <c r="I563" s="6">
        <v>1</v>
      </c>
      <c r="J563" t="b">
        <f t="shared" si="8"/>
        <v>1</v>
      </c>
      <c r="K563" s="7" t="s">
        <v>1212</v>
      </c>
      <c r="L563" s="7" t="s">
        <v>1213</v>
      </c>
      <c r="M563" s="7" t="s">
        <v>2464</v>
      </c>
      <c r="N563" s="7" t="s">
        <v>2019</v>
      </c>
      <c r="O563" s="6">
        <v>15</v>
      </c>
      <c r="P563" s="7" t="s">
        <v>1982</v>
      </c>
      <c r="Q563" s="7" t="s">
        <v>2051</v>
      </c>
      <c r="R563" s="8"/>
      <c r="S563" s="7" t="s">
        <v>1943</v>
      </c>
      <c r="T563" s="7" t="s">
        <v>436</v>
      </c>
      <c r="U563" s="7" t="s">
        <v>1212</v>
      </c>
      <c r="V563" s="8"/>
      <c r="W563" s="8"/>
      <c r="X563" s="6" t="b">
        <v>0</v>
      </c>
      <c r="Y563" s="7" t="s">
        <v>121</v>
      </c>
      <c r="Z563" s="7" t="s">
        <v>1944</v>
      </c>
      <c r="AA563" s="6" t="b">
        <v>0</v>
      </c>
      <c r="AB563" s="6">
        <v>26728</v>
      </c>
      <c r="AC563" s="6">
        <v>1385</v>
      </c>
      <c r="AD563" s="6">
        <v>3042</v>
      </c>
      <c r="AE563" s="6">
        <v>31390</v>
      </c>
      <c r="AF563" s="7" t="s">
        <v>436</v>
      </c>
      <c r="AG563" s="7" t="s">
        <v>121</v>
      </c>
      <c r="AH563" s="6">
        <v>1</v>
      </c>
    </row>
    <row r="564" spans="1:34" ht="15">
      <c r="A564" s="3" t="s">
        <v>1214</v>
      </c>
      <c r="B564" s="4">
        <v>15</v>
      </c>
      <c r="C564" s="3" t="s">
        <v>121</v>
      </c>
      <c r="D564" s="3" t="s">
        <v>1215</v>
      </c>
      <c r="E564" s="3" t="s">
        <v>436</v>
      </c>
      <c r="F564" s="5"/>
      <c r="H564" s="3" t="s">
        <v>2019</v>
      </c>
      <c r="I564" s="6">
        <v>1</v>
      </c>
      <c r="J564" t="b">
        <f t="shared" si="8"/>
        <v>1</v>
      </c>
      <c r="K564" s="7" t="s">
        <v>1214</v>
      </c>
      <c r="L564" s="7" t="s">
        <v>1215</v>
      </c>
      <c r="M564" s="7" t="s">
        <v>2465</v>
      </c>
      <c r="N564" s="7" t="s">
        <v>2019</v>
      </c>
      <c r="O564" s="6">
        <v>15</v>
      </c>
      <c r="P564" s="7" t="s">
        <v>1982</v>
      </c>
      <c r="Q564" s="7" t="s">
        <v>2053</v>
      </c>
      <c r="R564" s="8"/>
      <c r="S564" s="7" t="s">
        <v>1943</v>
      </c>
      <c r="T564" s="7" t="s">
        <v>436</v>
      </c>
      <c r="U564" s="7" t="s">
        <v>1214</v>
      </c>
      <c r="V564" s="8"/>
      <c r="W564" s="8"/>
      <c r="X564" s="6" t="b">
        <v>0</v>
      </c>
      <c r="Y564" s="7" t="s">
        <v>121</v>
      </c>
      <c r="Z564" s="7" t="s">
        <v>1944</v>
      </c>
      <c r="AA564" s="6" t="b">
        <v>0</v>
      </c>
      <c r="AB564" s="6">
        <v>43184</v>
      </c>
      <c r="AC564" s="6">
        <v>3316</v>
      </c>
      <c r="AD564" s="6">
        <v>7825</v>
      </c>
      <c r="AE564" s="6">
        <v>54916</v>
      </c>
      <c r="AF564" s="7" t="s">
        <v>436</v>
      </c>
      <c r="AG564" s="7" t="s">
        <v>121</v>
      </c>
      <c r="AH564" s="6">
        <v>1</v>
      </c>
    </row>
    <row r="565" spans="1:34" ht="15">
      <c r="A565" s="3" t="s">
        <v>1216</v>
      </c>
      <c r="B565" s="4">
        <v>15</v>
      </c>
      <c r="C565" s="3" t="s">
        <v>121</v>
      </c>
      <c r="D565" s="3" t="s">
        <v>1217</v>
      </c>
      <c r="E565" s="3" t="s">
        <v>433</v>
      </c>
      <c r="F565" s="5"/>
      <c r="H565" s="3" t="s">
        <v>2019</v>
      </c>
      <c r="I565" s="6">
        <v>1</v>
      </c>
      <c r="J565" t="b">
        <f t="shared" si="8"/>
        <v>1</v>
      </c>
      <c r="K565" s="7" t="s">
        <v>1216</v>
      </c>
      <c r="L565" s="7" t="s">
        <v>1217</v>
      </c>
      <c r="M565" s="7" t="s">
        <v>2466</v>
      </c>
      <c r="N565" s="7" t="s">
        <v>2019</v>
      </c>
      <c r="O565" s="6">
        <v>15</v>
      </c>
      <c r="P565" s="7" t="s">
        <v>1982</v>
      </c>
      <c r="Q565" s="7" t="s">
        <v>2036</v>
      </c>
      <c r="R565" s="8"/>
      <c r="S565" s="7" t="s">
        <v>1943</v>
      </c>
      <c r="T565" s="7" t="s">
        <v>433</v>
      </c>
      <c r="U565" s="7" t="s">
        <v>1216</v>
      </c>
      <c r="V565" s="8"/>
      <c r="W565" s="8"/>
      <c r="X565" s="6" t="b">
        <v>0</v>
      </c>
      <c r="Y565" s="7" t="s">
        <v>121</v>
      </c>
      <c r="Z565" s="7" t="s">
        <v>1944</v>
      </c>
      <c r="AA565" s="6" t="b">
        <v>0</v>
      </c>
      <c r="AB565" s="6">
        <v>5114</v>
      </c>
      <c r="AC565" s="6">
        <v>637</v>
      </c>
      <c r="AD565" s="6">
        <v>1215</v>
      </c>
      <c r="AE565" s="6">
        <v>6966</v>
      </c>
      <c r="AF565" s="7" t="s">
        <v>433</v>
      </c>
      <c r="AG565" s="7" t="s">
        <v>121</v>
      </c>
      <c r="AH565" s="6">
        <v>1</v>
      </c>
    </row>
    <row r="566" spans="1:34" ht="15">
      <c r="A566" s="3" t="s">
        <v>1218</v>
      </c>
      <c r="B566" s="4">
        <v>15</v>
      </c>
      <c r="C566" s="3" t="s">
        <v>121</v>
      </c>
      <c r="D566" s="3" t="s">
        <v>1219</v>
      </c>
      <c r="E566" s="3" t="s">
        <v>436</v>
      </c>
      <c r="F566" s="5"/>
      <c r="H566" s="3" t="s">
        <v>2019</v>
      </c>
      <c r="I566" s="6">
        <v>1</v>
      </c>
      <c r="J566" t="b">
        <f t="shared" si="8"/>
        <v>1</v>
      </c>
      <c r="K566" s="7" t="s">
        <v>1218</v>
      </c>
      <c r="L566" s="7" t="s">
        <v>1219</v>
      </c>
      <c r="M566" s="7" t="s">
        <v>2467</v>
      </c>
      <c r="N566" s="7" t="s">
        <v>2019</v>
      </c>
      <c r="O566" s="6">
        <v>15</v>
      </c>
      <c r="P566" s="7" t="s">
        <v>1982</v>
      </c>
      <c r="Q566" s="7" t="s">
        <v>2055</v>
      </c>
      <c r="R566" s="8"/>
      <c r="S566" s="7" t="s">
        <v>1943</v>
      </c>
      <c r="T566" s="7" t="s">
        <v>436</v>
      </c>
      <c r="U566" s="7" t="s">
        <v>1218</v>
      </c>
      <c r="V566" s="8"/>
      <c r="W566" s="8"/>
      <c r="X566" s="6" t="b">
        <v>0</v>
      </c>
      <c r="Y566" s="7" t="s">
        <v>121</v>
      </c>
      <c r="Z566" s="7" t="s">
        <v>1944</v>
      </c>
      <c r="AA566" s="6" t="b">
        <v>0</v>
      </c>
      <c r="AB566" s="6">
        <v>36447</v>
      </c>
      <c r="AC566" s="6">
        <v>1959</v>
      </c>
      <c r="AD566" s="6">
        <v>4729</v>
      </c>
      <c r="AE566" s="6">
        <v>43460</v>
      </c>
      <c r="AF566" s="7" t="s">
        <v>436</v>
      </c>
      <c r="AG566" s="7" t="s">
        <v>121</v>
      </c>
      <c r="AH566" s="6">
        <v>1</v>
      </c>
    </row>
    <row r="567" spans="1:34" ht="15">
      <c r="A567" s="3" t="s">
        <v>1220</v>
      </c>
      <c r="B567" s="4">
        <v>15</v>
      </c>
      <c r="C567" s="3" t="s">
        <v>121</v>
      </c>
      <c r="D567" s="3" t="s">
        <v>1221</v>
      </c>
      <c r="E567" s="3" t="s">
        <v>433</v>
      </c>
      <c r="F567" s="5"/>
      <c r="H567" s="3" t="s">
        <v>2019</v>
      </c>
      <c r="I567" s="6">
        <v>1</v>
      </c>
      <c r="J567" t="b">
        <f t="shared" si="8"/>
        <v>1</v>
      </c>
      <c r="K567" s="7" t="s">
        <v>1220</v>
      </c>
      <c r="L567" s="7" t="s">
        <v>1221</v>
      </c>
      <c r="M567" s="7" t="s">
        <v>2468</v>
      </c>
      <c r="N567" s="7" t="s">
        <v>2019</v>
      </c>
      <c r="O567" s="6">
        <v>15</v>
      </c>
      <c r="P567" s="7" t="s">
        <v>1982</v>
      </c>
      <c r="Q567" s="7" t="s">
        <v>2093</v>
      </c>
      <c r="R567" s="8"/>
      <c r="S567" s="7" t="s">
        <v>1943</v>
      </c>
      <c r="T567" s="7" t="s">
        <v>433</v>
      </c>
      <c r="U567" s="7" t="s">
        <v>1220</v>
      </c>
      <c r="V567" s="8"/>
      <c r="W567" s="8"/>
      <c r="X567" s="6" t="b">
        <v>0</v>
      </c>
      <c r="Y567" s="7" t="s">
        <v>121</v>
      </c>
      <c r="Z567" s="7" t="s">
        <v>1944</v>
      </c>
      <c r="AA567" s="6" t="b">
        <v>0</v>
      </c>
      <c r="AB567" s="6">
        <v>5760</v>
      </c>
      <c r="AC567" s="6">
        <v>413</v>
      </c>
      <c r="AD567" s="6">
        <v>349</v>
      </c>
      <c r="AE567" s="6">
        <v>6557</v>
      </c>
      <c r="AF567" s="7" t="s">
        <v>433</v>
      </c>
      <c r="AG567" s="7" t="s">
        <v>121</v>
      </c>
      <c r="AH567" s="6">
        <v>1</v>
      </c>
    </row>
    <row r="568" spans="1:34" ht="15">
      <c r="A568" s="3" t="s">
        <v>1222</v>
      </c>
      <c r="B568" s="4">
        <v>15</v>
      </c>
      <c r="C568" s="3" t="s">
        <v>121</v>
      </c>
      <c r="D568" s="3" t="s">
        <v>1223</v>
      </c>
      <c r="E568" s="3" t="s">
        <v>436</v>
      </c>
      <c r="F568" s="5"/>
      <c r="H568" s="3" t="s">
        <v>2019</v>
      </c>
      <c r="I568" s="6">
        <v>1</v>
      </c>
      <c r="J568" t="b">
        <f t="shared" si="8"/>
        <v>1</v>
      </c>
      <c r="K568" s="7" t="s">
        <v>1222</v>
      </c>
      <c r="L568" s="7" t="s">
        <v>1223</v>
      </c>
      <c r="M568" s="7" t="s">
        <v>2469</v>
      </c>
      <c r="N568" s="7" t="s">
        <v>2019</v>
      </c>
      <c r="O568" s="6">
        <v>15</v>
      </c>
      <c r="P568" s="7" t="s">
        <v>1982</v>
      </c>
      <c r="Q568" s="7" t="s">
        <v>2039</v>
      </c>
      <c r="R568" s="8"/>
      <c r="S568" s="7" t="s">
        <v>1943</v>
      </c>
      <c r="T568" s="7" t="s">
        <v>436</v>
      </c>
      <c r="U568" s="7" t="s">
        <v>1222</v>
      </c>
      <c r="V568" s="8"/>
      <c r="W568" s="8"/>
      <c r="X568" s="6" t="b">
        <v>0</v>
      </c>
      <c r="Y568" s="7" t="s">
        <v>121</v>
      </c>
      <c r="Z568" s="7" t="s">
        <v>1944</v>
      </c>
      <c r="AA568" s="6" t="b">
        <v>0</v>
      </c>
      <c r="AB568" s="6">
        <v>4649</v>
      </c>
      <c r="AC568" s="6">
        <v>572</v>
      </c>
      <c r="AD568" s="6">
        <v>1054</v>
      </c>
      <c r="AE568" s="6">
        <v>6540</v>
      </c>
      <c r="AF568" s="7" t="s">
        <v>436</v>
      </c>
      <c r="AG568" s="7" t="s">
        <v>121</v>
      </c>
      <c r="AH568" s="6">
        <v>1</v>
      </c>
    </row>
    <row r="569" spans="1:34" ht="15">
      <c r="A569" s="3" t="s">
        <v>1224</v>
      </c>
      <c r="B569" s="4">
        <v>15</v>
      </c>
      <c r="C569" s="3" t="s">
        <v>121</v>
      </c>
      <c r="D569" s="3" t="s">
        <v>1225</v>
      </c>
      <c r="E569" s="3" t="s">
        <v>436</v>
      </c>
      <c r="F569" s="5"/>
      <c r="H569" s="3" t="s">
        <v>2019</v>
      </c>
      <c r="I569" s="6">
        <v>1</v>
      </c>
      <c r="J569" t="b">
        <f t="shared" si="8"/>
        <v>1</v>
      </c>
      <c r="K569" s="7" t="s">
        <v>1224</v>
      </c>
      <c r="L569" s="7" t="s">
        <v>1225</v>
      </c>
      <c r="M569" s="7" t="s">
        <v>2470</v>
      </c>
      <c r="N569" s="7" t="s">
        <v>2019</v>
      </c>
      <c r="O569" s="6">
        <v>15</v>
      </c>
      <c r="P569" s="7" t="s">
        <v>1982</v>
      </c>
      <c r="Q569" s="7" t="s">
        <v>2069</v>
      </c>
      <c r="R569" s="8"/>
      <c r="S569" s="7" t="s">
        <v>1943</v>
      </c>
      <c r="T569" s="7" t="s">
        <v>436</v>
      </c>
      <c r="U569" s="7" t="s">
        <v>1224</v>
      </c>
      <c r="V569" s="8"/>
      <c r="W569" s="8"/>
      <c r="X569" s="6" t="b">
        <v>0</v>
      </c>
      <c r="Y569" s="7" t="s">
        <v>121</v>
      </c>
      <c r="Z569" s="7" t="s">
        <v>1944</v>
      </c>
      <c r="AA569" s="6" t="b">
        <v>0</v>
      </c>
      <c r="AB569" s="6">
        <v>5399</v>
      </c>
      <c r="AC569" s="6">
        <v>426</v>
      </c>
      <c r="AD569" s="6">
        <v>882</v>
      </c>
      <c r="AE569" s="6">
        <v>6855</v>
      </c>
      <c r="AF569" s="7" t="s">
        <v>436</v>
      </c>
      <c r="AG569" s="7" t="s">
        <v>121</v>
      </c>
      <c r="AH569" s="6">
        <v>1</v>
      </c>
    </row>
    <row r="570" spans="1:34" ht="15">
      <c r="A570" s="3" t="s">
        <v>1226</v>
      </c>
      <c r="B570" s="4">
        <v>15</v>
      </c>
      <c r="C570" s="3" t="s">
        <v>121</v>
      </c>
      <c r="D570" s="3" t="s">
        <v>1227</v>
      </c>
      <c r="E570" s="3" t="s">
        <v>436</v>
      </c>
      <c r="F570" s="5"/>
      <c r="H570" s="3" t="s">
        <v>2019</v>
      </c>
      <c r="I570" s="6">
        <v>1</v>
      </c>
      <c r="J570" t="b">
        <f t="shared" si="8"/>
        <v>1</v>
      </c>
      <c r="K570" s="7" t="s">
        <v>1226</v>
      </c>
      <c r="L570" s="7" t="s">
        <v>1227</v>
      </c>
      <c r="M570" s="7" t="s">
        <v>2471</v>
      </c>
      <c r="N570" s="7" t="s">
        <v>2019</v>
      </c>
      <c r="O570" s="6">
        <v>15</v>
      </c>
      <c r="P570" s="7" t="s">
        <v>1982</v>
      </c>
      <c r="Q570" s="7" t="s">
        <v>1941</v>
      </c>
      <c r="R570" s="8"/>
      <c r="S570" s="7" t="s">
        <v>1943</v>
      </c>
      <c r="T570" s="7" t="s">
        <v>436</v>
      </c>
      <c r="U570" s="7" t="s">
        <v>1226</v>
      </c>
      <c r="V570" s="8"/>
      <c r="W570" s="8"/>
      <c r="X570" s="6" t="b">
        <v>0</v>
      </c>
      <c r="Y570" s="7" t="s">
        <v>121</v>
      </c>
      <c r="Z570" s="7" t="s">
        <v>1944</v>
      </c>
      <c r="AA570" s="6" t="b">
        <v>0</v>
      </c>
      <c r="AB570" s="6">
        <v>22869</v>
      </c>
      <c r="AC570" s="6">
        <v>1158</v>
      </c>
      <c r="AD570" s="6">
        <v>3422</v>
      </c>
      <c r="AE570" s="6">
        <v>27666</v>
      </c>
      <c r="AF570" s="7" t="s">
        <v>436</v>
      </c>
      <c r="AG570" s="7" t="s">
        <v>121</v>
      </c>
      <c r="AH570" s="6">
        <v>1</v>
      </c>
    </row>
    <row r="571" spans="1:34" ht="15">
      <c r="A571" s="3" t="s">
        <v>1228</v>
      </c>
      <c r="B571" s="4">
        <v>15</v>
      </c>
      <c r="C571" s="3" t="s">
        <v>121</v>
      </c>
      <c r="D571" s="3" t="s">
        <v>1229</v>
      </c>
      <c r="E571" s="3" t="s">
        <v>436</v>
      </c>
      <c r="F571" s="5"/>
      <c r="H571" s="3" t="s">
        <v>2019</v>
      </c>
      <c r="I571" s="6">
        <v>1</v>
      </c>
      <c r="J571" t="b">
        <f t="shared" si="8"/>
        <v>1</v>
      </c>
      <c r="K571" s="7" t="s">
        <v>1228</v>
      </c>
      <c r="L571" s="7" t="s">
        <v>1229</v>
      </c>
      <c r="M571" s="7" t="s">
        <v>2472</v>
      </c>
      <c r="N571" s="7" t="s">
        <v>2019</v>
      </c>
      <c r="O571" s="6">
        <v>15</v>
      </c>
      <c r="P571" s="7" t="s">
        <v>1982</v>
      </c>
      <c r="Q571" s="7" t="s">
        <v>1945</v>
      </c>
      <c r="R571" s="8"/>
      <c r="S571" s="7" t="s">
        <v>1943</v>
      </c>
      <c r="T571" s="7" t="s">
        <v>436</v>
      </c>
      <c r="U571" s="7" t="s">
        <v>1228</v>
      </c>
      <c r="V571" s="8"/>
      <c r="W571" s="8"/>
      <c r="X571" s="6" t="b">
        <v>0</v>
      </c>
      <c r="Y571" s="7" t="s">
        <v>121</v>
      </c>
      <c r="Z571" s="7" t="s">
        <v>1944</v>
      </c>
      <c r="AA571" s="6" t="b">
        <v>0</v>
      </c>
      <c r="AB571" s="6">
        <v>36201</v>
      </c>
      <c r="AC571" s="6">
        <v>4638</v>
      </c>
      <c r="AD571" s="6">
        <v>9336</v>
      </c>
      <c r="AE571" s="6">
        <v>50175</v>
      </c>
      <c r="AF571" s="7" t="s">
        <v>436</v>
      </c>
      <c r="AG571" s="7" t="s">
        <v>121</v>
      </c>
      <c r="AH571" s="6">
        <v>1</v>
      </c>
    </row>
    <row r="572" spans="1:34" ht="15">
      <c r="A572" s="3" t="s">
        <v>1230</v>
      </c>
      <c r="B572" s="4">
        <v>15</v>
      </c>
      <c r="C572" s="3" t="s">
        <v>121</v>
      </c>
      <c r="D572" s="3" t="s">
        <v>1231</v>
      </c>
      <c r="E572" s="3" t="s">
        <v>436</v>
      </c>
      <c r="F572" s="5"/>
      <c r="H572" s="3" t="s">
        <v>2019</v>
      </c>
      <c r="I572" s="6">
        <v>1</v>
      </c>
      <c r="J572" t="b">
        <f t="shared" si="8"/>
        <v>1</v>
      </c>
      <c r="K572" s="7" t="s">
        <v>1230</v>
      </c>
      <c r="L572" s="7" t="s">
        <v>1231</v>
      </c>
      <c r="M572" s="7" t="s">
        <v>2473</v>
      </c>
      <c r="N572" s="7" t="s">
        <v>2019</v>
      </c>
      <c r="O572" s="6">
        <v>15</v>
      </c>
      <c r="P572" s="7" t="s">
        <v>1982</v>
      </c>
      <c r="Q572" s="7" t="s">
        <v>1946</v>
      </c>
      <c r="R572" s="8"/>
      <c r="S572" s="7" t="s">
        <v>1943</v>
      </c>
      <c r="T572" s="7" t="s">
        <v>436</v>
      </c>
      <c r="U572" s="7" t="s">
        <v>1230</v>
      </c>
      <c r="V572" s="8"/>
      <c r="W572" s="8"/>
      <c r="X572" s="6" t="b">
        <v>0</v>
      </c>
      <c r="Y572" s="7" t="s">
        <v>121</v>
      </c>
      <c r="Z572" s="7" t="s">
        <v>1944</v>
      </c>
      <c r="AA572" s="6" t="b">
        <v>0</v>
      </c>
      <c r="AB572" s="6">
        <v>26649</v>
      </c>
      <c r="AC572" s="6">
        <v>1283</v>
      </c>
      <c r="AD572" s="6">
        <v>4888</v>
      </c>
      <c r="AE572" s="6">
        <v>33089</v>
      </c>
      <c r="AF572" s="7" t="s">
        <v>436</v>
      </c>
      <c r="AG572" s="7" t="s">
        <v>121</v>
      </c>
      <c r="AH572" s="6">
        <v>1</v>
      </c>
    </row>
    <row r="573" spans="1:34" ht="15">
      <c r="A573" s="3" t="s">
        <v>1232</v>
      </c>
      <c r="B573" s="4">
        <v>17</v>
      </c>
      <c r="C573" s="3" t="s">
        <v>124</v>
      </c>
      <c r="D573" s="3" t="s">
        <v>1233</v>
      </c>
      <c r="E573" s="3" t="s">
        <v>436</v>
      </c>
      <c r="F573" s="5"/>
      <c r="H573" s="3" t="s">
        <v>2019</v>
      </c>
      <c r="I573" s="6">
        <v>2</v>
      </c>
      <c r="J573" t="b">
        <f t="shared" si="8"/>
        <v>1</v>
      </c>
      <c r="K573" s="7" t="s">
        <v>1232</v>
      </c>
      <c r="L573" s="7" t="s">
        <v>1233</v>
      </c>
      <c r="M573" s="7" t="s">
        <v>2474</v>
      </c>
      <c r="N573" s="7" t="s">
        <v>2019</v>
      </c>
      <c r="O573" s="6">
        <v>17</v>
      </c>
      <c r="P573" s="7" t="s">
        <v>1983</v>
      </c>
      <c r="Q573" s="7" t="s">
        <v>2066</v>
      </c>
      <c r="R573" s="8"/>
      <c r="S573" s="7" t="s">
        <v>1943</v>
      </c>
      <c r="T573" s="7" t="s">
        <v>436</v>
      </c>
      <c r="U573" s="7" t="s">
        <v>1232</v>
      </c>
      <c r="V573" s="8"/>
      <c r="W573" s="8"/>
      <c r="X573" s="6" t="b">
        <v>0</v>
      </c>
      <c r="Y573" s="7" t="s">
        <v>124</v>
      </c>
      <c r="Z573" s="7" t="s">
        <v>1944</v>
      </c>
      <c r="AA573" s="6" t="b">
        <v>0</v>
      </c>
      <c r="AB573" s="6">
        <v>5656</v>
      </c>
      <c r="AC573" s="6">
        <v>568</v>
      </c>
      <c r="AD573" s="6">
        <v>1060</v>
      </c>
      <c r="AE573" s="6">
        <v>7971</v>
      </c>
      <c r="AF573" s="7" t="s">
        <v>436</v>
      </c>
      <c r="AG573" s="7" t="s">
        <v>124</v>
      </c>
      <c r="AH573" s="6">
        <v>2</v>
      </c>
    </row>
    <row r="574" spans="1:34" ht="15">
      <c r="A574" s="3" t="s">
        <v>1234</v>
      </c>
      <c r="B574" s="4">
        <v>17</v>
      </c>
      <c r="C574" s="3" t="s">
        <v>124</v>
      </c>
      <c r="D574" s="3" t="s">
        <v>1235</v>
      </c>
      <c r="E574" s="3" t="s">
        <v>436</v>
      </c>
      <c r="F574" s="5"/>
      <c r="H574" s="3" t="s">
        <v>2019</v>
      </c>
      <c r="I574" s="6">
        <v>2</v>
      </c>
      <c r="J574" t="b">
        <f t="shared" si="8"/>
        <v>1</v>
      </c>
      <c r="K574" s="7" t="s">
        <v>1234</v>
      </c>
      <c r="L574" s="7" t="s">
        <v>1235</v>
      </c>
      <c r="M574" s="7" t="s">
        <v>2475</v>
      </c>
      <c r="N574" s="7" t="s">
        <v>2019</v>
      </c>
      <c r="O574" s="6">
        <v>17</v>
      </c>
      <c r="P574" s="7" t="s">
        <v>1983</v>
      </c>
      <c r="Q574" s="7" t="s">
        <v>2045</v>
      </c>
      <c r="R574" s="8"/>
      <c r="S574" s="7" t="s">
        <v>1943</v>
      </c>
      <c r="T574" s="7" t="s">
        <v>436</v>
      </c>
      <c r="U574" s="7" t="s">
        <v>1234</v>
      </c>
      <c r="V574" s="8"/>
      <c r="W574" s="8"/>
      <c r="X574" s="6" t="b">
        <v>0</v>
      </c>
      <c r="Y574" s="7" t="s">
        <v>124</v>
      </c>
      <c r="Z574" s="7" t="s">
        <v>1944</v>
      </c>
      <c r="AA574" s="6" t="b">
        <v>0</v>
      </c>
      <c r="AB574" s="8"/>
      <c r="AC574" s="8"/>
      <c r="AD574" s="8"/>
      <c r="AE574" s="8"/>
      <c r="AF574" s="7" t="s">
        <v>436</v>
      </c>
      <c r="AG574" s="7" t="s">
        <v>124</v>
      </c>
      <c r="AH574" s="6">
        <v>2</v>
      </c>
    </row>
    <row r="575" spans="1:34" ht="15">
      <c r="A575" s="3" t="s">
        <v>1236</v>
      </c>
      <c r="B575" s="4">
        <v>17</v>
      </c>
      <c r="C575" s="3" t="s">
        <v>124</v>
      </c>
      <c r="D575" s="3" t="s">
        <v>1237</v>
      </c>
      <c r="E575" s="3" t="s">
        <v>436</v>
      </c>
      <c r="F575" s="5"/>
      <c r="H575" s="3" t="s">
        <v>2019</v>
      </c>
      <c r="I575" s="6">
        <v>2</v>
      </c>
      <c r="J575" t="b">
        <f t="shared" si="8"/>
        <v>1</v>
      </c>
      <c r="K575" s="7" t="s">
        <v>1236</v>
      </c>
      <c r="L575" s="7" t="s">
        <v>1237</v>
      </c>
      <c r="M575" s="7" t="s">
        <v>2476</v>
      </c>
      <c r="N575" s="7" t="s">
        <v>2019</v>
      </c>
      <c r="O575" s="6">
        <v>17</v>
      </c>
      <c r="P575" s="7" t="s">
        <v>1983</v>
      </c>
      <c r="Q575" s="7" t="s">
        <v>1944</v>
      </c>
      <c r="R575" s="8"/>
      <c r="S575" s="7" t="s">
        <v>1943</v>
      </c>
      <c r="T575" s="7" t="s">
        <v>436</v>
      </c>
      <c r="U575" s="7" t="s">
        <v>1236</v>
      </c>
      <c r="V575" s="8"/>
      <c r="W575" s="8"/>
      <c r="X575" s="6" t="b">
        <v>0</v>
      </c>
      <c r="Y575" s="7" t="s">
        <v>124</v>
      </c>
      <c r="Z575" s="7" t="s">
        <v>1944</v>
      </c>
      <c r="AA575" s="6" t="b">
        <v>0</v>
      </c>
      <c r="AB575" s="6">
        <v>24617</v>
      </c>
      <c r="AC575" s="6">
        <v>3114</v>
      </c>
      <c r="AD575" s="6">
        <v>4656</v>
      </c>
      <c r="AE575" s="6">
        <v>34382</v>
      </c>
      <c r="AF575" s="7" t="s">
        <v>436</v>
      </c>
      <c r="AG575" s="7" t="s">
        <v>124</v>
      </c>
      <c r="AH575" s="6">
        <v>2</v>
      </c>
    </row>
    <row r="576" spans="1:34" ht="15">
      <c r="A576" s="3" t="s">
        <v>1238</v>
      </c>
      <c r="B576" s="4">
        <v>17</v>
      </c>
      <c r="C576" s="3" t="s">
        <v>124</v>
      </c>
      <c r="D576" s="3" t="s">
        <v>1239</v>
      </c>
      <c r="E576" s="3" t="s">
        <v>436</v>
      </c>
      <c r="F576" s="5"/>
      <c r="H576" s="3" t="s">
        <v>2019</v>
      </c>
      <c r="I576" s="6">
        <v>2</v>
      </c>
      <c r="J576" t="b">
        <f t="shared" si="8"/>
        <v>1</v>
      </c>
      <c r="K576" s="7" t="s">
        <v>1238</v>
      </c>
      <c r="L576" s="7" t="s">
        <v>1239</v>
      </c>
      <c r="M576" s="7" t="s">
        <v>2477</v>
      </c>
      <c r="N576" s="7" t="s">
        <v>2019</v>
      </c>
      <c r="O576" s="6">
        <v>17</v>
      </c>
      <c r="P576" s="7" t="s">
        <v>1983</v>
      </c>
      <c r="Q576" s="7" t="s">
        <v>2053</v>
      </c>
      <c r="R576" s="8"/>
      <c r="S576" s="7" t="s">
        <v>1943</v>
      </c>
      <c r="T576" s="7" t="s">
        <v>436</v>
      </c>
      <c r="U576" s="7" t="s">
        <v>1238</v>
      </c>
      <c r="V576" s="8"/>
      <c r="W576" s="8"/>
      <c r="X576" s="6" t="b">
        <v>0</v>
      </c>
      <c r="Y576" s="7" t="s">
        <v>124</v>
      </c>
      <c r="Z576" s="7" t="s">
        <v>1944</v>
      </c>
      <c r="AA576" s="6" t="b">
        <v>0</v>
      </c>
      <c r="AB576" s="6">
        <v>10439</v>
      </c>
      <c r="AC576" s="6">
        <v>1859</v>
      </c>
      <c r="AD576" s="6">
        <v>2201</v>
      </c>
      <c r="AE576" s="6">
        <v>15642</v>
      </c>
      <c r="AF576" s="7" t="s">
        <v>436</v>
      </c>
      <c r="AG576" s="7" t="s">
        <v>124</v>
      </c>
      <c r="AH576" s="6">
        <v>2</v>
      </c>
    </row>
    <row r="577" spans="1:34" ht="15">
      <c r="A577" s="3" t="s">
        <v>1240</v>
      </c>
      <c r="B577" s="4">
        <v>17</v>
      </c>
      <c r="C577" s="3" t="s">
        <v>124</v>
      </c>
      <c r="D577" s="3" t="s">
        <v>1241</v>
      </c>
      <c r="E577" s="3" t="s">
        <v>436</v>
      </c>
      <c r="F577" s="5"/>
      <c r="H577" s="3" t="s">
        <v>2019</v>
      </c>
      <c r="I577" s="6">
        <v>2</v>
      </c>
      <c r="J577" t="b">
        <f t="shared" si="8"/>
        <v>1</v>
      </c>
      <c r="K577" s="7" t="s">
        <v>1240</v>
      </c>
      <c r="L577" s="7" t="s">
        <v>1241</v>
      </c>
      <c r="M577" s="7" t="s">
        <v>2478</v>
      </c>
      <c r="N577" s="7" t="s">
        <v>2019</v>
      </c>
      <c r="O577" s="6">
        <v>17</v>
      </c>
      <c r="P577" s="7" t="s">
        <v>1983</v>
      </c>
      <c r="Q577" s="7" t="s">
        <v>2036</v>
      </c>
      <c r="R577" s="8"/>
      <c r="S577" s="7" t="s">
        <v>1943</v>
      </c>
      <c r="T577" s="7" t="s">
        <v>436</v>
      </c>
      <c r="U577" s="7" t="s">
        <v>1240</v>
      </c>
      <c r="V577" s="8"/>
      <c r="W577" s="8"/>
      <c r="X577" s="6" t="b">
        <v>0</v>
      </c>
      <c r="Y577" s="7" t="s">
        <v>124</v>
      </c>
      <c r="Z577" s="7" t="s">
        <v>1944</v>
      </c>
      <c r="AA577" s="6" t="b">
        <v>0</v>
      </c>
      <c r="AB577" s="8"/>
      <c r="AC577" s="8"/>
      <c r="AD577" s="8"/>
      <c r="AE577" s="8"/>
      <c r="AF577" s="7" t="s">
        <v>436</v>
      </c>
      <c r="AG577" s="7" t="s">
        <v>124</v>
      </c>
      <c r="AH577" s="6">
        <v>2</v>
      </c>
    </row>
    <row r="578" spans="1:34" ht="15">
      <c r="A578" s="3" t="s">
        <v>1242</v>
      </c>
      <c r="B578" s="4">
        <v>17</v>
      </c>
      <c r="C578" s="3" t="s">
        <v>124</v>
      </c>
      <c r="D578" s="3" t="s">
        <v>1243</v>
      </c>
      <c r="E578" s="3" t="s">
        <v>433</v>
      </c>
      <c r="F578" s="5"/>
      <c r="H578" s="3" t="s">
        <v>2019</v>
      </c>
      <c r="I578" s="6">
        <v>2</v>
      </c>
      <c r="J578" t="b">
        <f t="shared" si="8"/>
        <v>1</v>
      </c>
      <c r="K578" s="7" t="s">
        <v>1242</v>
      </c>
      <c r="L578" s="7" t="s">
        <v>1243</v>
      </c>
      <c r="M578" s="7" t="s">
        <v>2479</v>
      </c>
      <c r="N578" s="7" t="s">
        <v>2019</v>
      </c>
      <c r="O578" s="6">
        <v>17</v>
      </c>
      <c r="P578" s="7" t="s">
        <v>1983</v>
      </c>
      <c r="Q578" s="7" t="s">
        <v>2055</v>
      </c>
      <c r="R578" s="8"/>
      <c r="S578" s="7" t="s">
        <v>1943</v>
      </c>
      <c r="T578" s="7" t="s">
        <v>433</v>
      </c>
      <c r="U578" s="7" t="s">
        <v>1242</v>
      </c>
      <c r="V578" s="8"/>
      <c r="W578" s="8"/>
      <c r="X578" s="6" t="b">
        <v>0</v>
      </c>
      <c r="Y578" s="7" t="s">
        <v>124</v>
      </c>
      <c r="Z578" s="7" t="s">
        <v>1944</v>
      </c>
      <c r="AA578" s="6" t="b">
        <v>0</v>
      </c>
      <c r="AB578" s="6">
        <v>59609</v>
      </c>
      <c r="AC578" s="6">
        <v>4361</v>
      </c>
      <c r="AD578" s="6">
        <v>11162</v>
      </c>
      <c r="AE578" s="6">
        <v>80499</v>
      </c>
      <c r="AF578" s="7" t="s">
        <v>433</v>
      </c>
      <c r="AG578" s="7" t="s">
        <v>124</v>
      </c>
      <c r="AH578" s="6">
        <v>2</v>
      </c>
    </row>
    <row r="579" spans="1:34" ht="15">
      <c r="A579" s="3" t="s">
        <v>1244</v>
      </c>
      <c r="B579" s="4">
        <v>17</v>
      </c>
      <c r="C579" s="3" t="s">
        <v>124</v>
      </c>
      <c r="D579" s="3" t="s">
        <v>1245</v>
      </c>
      <c r="E579" s="3" t="s">
        <v>436</v>
      </c>
      <c r="F579" s="5"/>
      <c r="H579" s="3" t="s">
        <v>2019</v>
      </c>
      <c r="I579" s="6">
        <v>2</v>
      </c>
      <c r="J579" t="b">
        <f t="shared" ref="J579:J642" si="9">A579=K579</f>
        <v>1</v>
      </c>
      <c r="K579" s="7" t="s">
        <v>1244</v>
      </c>
      <c r="L579" s="7" t="s">
        <v>1245</v>
      </c>
      <c r="M579" s="7" t="s">
        <v>1944</v>
      </c>
      <c r="N579" s="7" t="s">
        <v>2019</v>
      </c>
      <c r="O579" s="6">
        <v>17</v>
      </c>
      <c r="P579" s="7" t="s">
        <v>1983</v>
      </c>
      <c r="Q579" s="7" t="s">
        <v>1944</v>
      </c>
      <c r="R579" s="8"/>
      <c r="S579" s="7" t="s">
        <v>1943</v>
      </c>
      <c r="T579" s="7" t="s">
        <v>436</v>
      </c>
      <c r="U579" s="7" t="s">
        <v>1244</v>
      </c>
      <c r="V579" s="8"/>
      <c r="W579" s="8"/>
      <c r="X579" s="6" t="b">
        <v>0</v>
      </c>
      <c r="Y579" s="7" t="s">
        <v>124</v>
      </c>
      <c r="Z579" s="7" t="s">
        <v>1944</v>
      </c>
      <c r="AA579" s="6" t="b">
        <v>0</v>
      </c>
      <c r="AB579" s="6">
        <v>7199</v>
      </c>
      <c r="AC579" s="6">
        <v>1479</v>
      </c>
      <c r="AD579" s="6">
        <v>330</v>
      </c>
      <c r="AE579" s="6">
        <v>9008</v>
      </c>
      <c r="AF579" s="7" t="s">
        <v>436</v>
      </c>
      <c r="AG579" s="7" t="s">
        <v>124</v>
      </c>
      <c r="AH579" s="6">
        <v>2</v>
      </c>
    </row>
    <row r="580" spans="1:34" ht="15">
      <c r="A580" s="3" t="s">
        <v>1246</v>
      </c>
      <c r="B580" s="4">
        <v>17</v>
      </c>
      <c r="C580" s="3" t="s">
        <v>124</v>
      </c>
      <c r="D580" s="3" t="s">
        <v>1247</v>
      </c>
      <c r="E580" s="3" t="s">
        <v>436</v>
      </c>
      <c r="F580" s="5"/>
      <c r="H580" s="3" t="s">
        <v>2019</v>
      </c>
      <c r="I580" s="6">
        <v>2</v>
      </c>
      <c r="J580" t="b">
        <f t="shared" si="9"/>
        <v>1</v>
      </c>
      <c r="K580" s="7" t="s">
        <v>1246</v>
      </c>
      <c r="L580" s="7" t="s">
        <v>1247</v>
      </c>
      <c r="M580" s="7" t="s">
        <v>2480</v>
      </c>
      <c r="N580" s="7" t="s">
        <v>2019</v>
      </c>
      <c r="O580" s="6">
        <v>17</v>
      </c>
      <c r="P580" s="7" t="s">
        <v>1983</v>
      </c>
      <c r="Q580" s="7" t="s">
        <v>2039</v>
      </c>
      <c r="R580" s="8"/>
      <c r="S580" s="7" t="s">
        <v>1943</v>
      </c>
      <c r="T580" s="7" t="s">
        <v>436</v>
      </c>
      <c r="U580" s="7" t="s">
        <v>1246</v>
      </c>
      <c r="V580" s="8"/>
      <c r="W580" s="8"/>
      <c r="X580" s="6" t="b">
        <v>0</v>
      </c>
      <c r="Y580" s="7" t="s">
        <v>124</v>
      </c>
      <c r="Z580" s="7" t="s">
        <v>1944</v>
      </c>
      <c r="AA580" s="6" t="b">
        <v>0</v>
      </c>
      <c r="AB580" s="8"/>
      <c r="AC580" s="8"/>
      <c r="AD580" s="8"/>
      <c r="AE580" s="8"/>
      <c r="AF580" s="7" t="s">
        <v>436</v>
      </c>
      <c r="AG580" s="7" t="s">
        <v>124</v>
      </c>
      <c r="AH580" s="6">
        <v>2</v>
      </c>
    </row>
    <row r="581" spans="1:34" ht="15">
      <c r="A581" s="3" t="s">
        <v>1248</v>
      </c>
      <c r="B581" s="4">
        <v>16</v>
      </c>
      <c r="C581" s="3" t="s">
        <v>127</v>
      </c>
      <c r="D581" s="3" t="s">
        <v>1249</v>
      </c>
      <c r="E581" s="3" t="s">
        <v>436</v>
      </c>
      <c r="F581" s="5"/>
      <c r="H581" s="3" t="s">
        <v>2019</v>
      </c>
      <c r="I581" s="6">
        <v>1</v>
      </c>
      <c r="J581" t="b">
        <f t="shared" si="9"/>
        <v>1</v>
      </c>
      <c r="K581" s="7" t="s">
        <v>1248</v>
      </c>
      <c r="L581" s="7" t="s">
        <v>1249</v>
      </c>
      <c r="M581" s="7" t="s">
        <v>1944</v>
      </c>
      <c r="N581" s="7" t="s">
        <v>2019</v>
      </c>
      <c r="O581" s="6">
        <v>16</v>
      </c>
      <c r="P581" s="7" t="s">
        <v>1984</v>
      </c>
      <c r="Q581" s="7" t="s">
        <v>1944</v>
      </c>
      <c r="R581" s="8"/>
      <c r="S581" s="7" t="s">
        <v>1943</v>
      </c>
      <c r="T581" s="7" t="s">
        <v>436</v>
      </c>
      <c r="U581" s="7" t="s">
        <v>1248</v>
      </c>
      <c r="V581" s="8"/>
      <c r="W581" s="8"/>
      <c r="X581" s="6" t="b">
        <v>0</v>
      </c>
      <c r="Y581" s="7" t="s">
        <v>127</v>
      </c>
      <c r="Z581" s="7" t="s">
        <v>1944</v>
      </c>
      <c r="AA581" s="6" t="b">
        <v>0</v>
      </c>
      <c r="AB581" s="6">
        <v>3903</v>
      </c>
      <c r="AC581" s="6">
        <v>496</v>
      </c>
      <c r="AD581" s="6">
        <v>743</v>
      </c>
      <c r="AE581" s="6">
        <v>5184</v>
      </c>
      <c r="AF581" s="7" t="s">
        <v>436</v>
      </c>
      <c r="AG581" s="7" t="s">
        <v>127</v>
      </c>
      <c r="AH581" s="6">
        <v>1</v>
      </c>
    </row>
    <row r="582" spans="1:34" ht="15">
      <c r="A582" s="3" t="s">
        <v>1250</v>
      </c>
      <c r="B582" s="4">
        <v>16</v>
      </c>
      <c r="C582" s="3" t="s">
        <v>127</v>
      </c>
      <c r="D582" s="3" t="s">
        <v>1251</v>
      </c>
      <c r="E582" s="3" t="s">
        <v>433</v>
      </c>
      <c r="F582" s="5"/>
      <c r="H582" s="3" t="s">
        <v>2019</v>
      </c>
      <c r="I582" s="6">
        <v>1</v>
      </c>
      <c r="J582" t="b">
        <f t="shared" si="9"/>
        <v>1</v>
      </c>
      <c r="K582" s="7" t="s">
        <v>1250</v>
      </c>
      <c r="L582" s="7" t="s">
        <v>1251</v>
      </c>
      <c r="M582" s="7" t="s">
        <v>2481</v>
      </c>
      <c r="N582" s="7" t="s">
        <v>2019</v>
      </c>
      <c r="O582" s="6">
        <v>16</v>
      </c>
      <c r="P582" s="7" t="s">
        <v>1984</v>
      </c>
      <c r="Q582" s="7" t="s">
        <v>2045</v>
      </c>
      <c r="R582" s="8"/>
      <c r="S582" s="7" t="s">
        <v>1943</v>
      </c>
      <c r="T582" s="7" t="s">
        <v>433</v>
      </c>
      <c r="U582" s="7" t="s">
        <v>1250</v>
      </c>
      <c r="V582" s="8"/>
      <c r="W582" s="8"/>
      <c r="X582" s="6" t="b">
        <v>0</v>
      </c>
      <c r="Y582" s="7" t="s">
        <v>127</v>
      </c>
      <c r="Z582" s="7" t="s">
        <v>1944</v>
      </c>
      <c r="AA582" s="6" t="b">
        <v>0</v>
      </c>
      <c r="AB582" s="8"/>
      <c r="AC582" s="8"/>
      <c r="AD582" s="8"/>
      <c r="AE582" s="8"/>
      <c r="AF582" s="7" t="s">
        <v>433</v>
      </c>
      <c r="AG582" s="7" t="s">
        <v>127</v>
      </c>
      <c r="AH582" s="6">
        <v>1</v>
      </c>
    </row>
    <row r="583" spans="1:34" ht="15">
      <c r="A583" s="3" t="s">
        <v>1252</v>
      </c>
      <c r="B583" s="4">
        <v>16</v>
      </c>
      <c r="C583" s="3" t="s">
        <v>127</v>
      </c>
      <c r="D583" s="3" t="s">
        <v>1253</v>
      </c>
      <c r="E583" s="3" t="s">
        <v>436</v>
      </c>
      <c r="F583" s="5"/>
      <c r="H583" s="3" t="s">
        <v>2019</v>
      </c>
      <c r="I583" s="6">
        <v>1</v>
      </c>
      <c r="J583" t="b">
        <f t="shared" si="9"/>
        <v>1</v>
      </c>
      <c r="K583" s="7" t="s">
        <v>1252</v>
      </c>
      <c r="L583" s="7" t="s">
        <v>1253</v>
      </c>
      <c r="M583" s="7" t="s">
        <v>2482</v>
      </c>
      <c r="N583" s="7" t="s">
        <v>2019</v>
      </c>
      <c r="O583" s="6">
        <v>16</v>
      </c>
      <c r="P583" s="7" t="s">
        <v>1984</v>
      </c>
      <c r="Q583" s="7" t="s">
        <v>2051</v>
      </c>
      <c r="R583" s="8"/>
      <c r="S583" s="7" t="s">
        <v>1943</v>
      </c>
      <c r="T583" s="7" t="s">
        <v>436</v>
      </c>
      <c r="U583" s="7" t="s">
        <v>1252</v>
      </c>
      <c r="V583" s="8"/>
      <c r="W583" s="8"/>
      <c r="X583" s="6" t="b">
        <v>0</v>
      </c>
      <c r="Y583" s="7" t="s">
        <v>127</v>
      </c>
      <c r="Z583" s="7" t="s">
        <v>1944</v>
      </c>
      <c r="AA583" s="6" t="b">
        <v>0</v>
      </c>
      <c r="AB583" s="6">
        <v>5044</v>
      </c>
      <c r="AC583" s="6">
        <v>1268</v>
      </c>
      <c r="AD583" s="6">
        <v>896</v>
      </c>
      <c r="AE583" s="6">
        <v>7564</v>
      </c>
      <c r="AF583" s="7" t="s">
        <v>436</v>
      </c>
      <c r="AG583" s="7" t="s">
        <v>127</v>
      </c>
      <c r="AH583" s="6">
        <v>1</v>
      </c>
    </row>
    <row r="584" spans="1:34" ht="15">
      <c r="A584" s="3" t="s">
        <v>1254</v>
      </c>
      <c r="B584" s="4">
        <v>16</v>
      </c>
      <c r="C584" s="3" t="s">
        <v>127</v>
      </c>
      <c r="D584" s="3" t="s">
        <v>1255</v>
      </c>
      <c r="E584" s="3" t="s">
        <v>436</v>
      </c>
      <c r="F584" s="5"/>
      <c r="H584" s="3" t="s">
        <v>2019</v>
      </c>
      <c r="I584" s="6">
        <v>1</v>
      </c>
      <c r="J584" t="b">
        <f t="shared" si="9"/>
        <v>1</v>
      </c>
      <c r="K584" s="7" t="s">
        <v>1254</v>
      </c>
      <c r="L584" s="7" t="s">
        <v>1255</v>
      </c>
      <c r="M584" s="7" t="s">
        <v>2483</v>
      </c>
      <c r="N584" s="7" t="s">
        <v>2019</v>
      </c>
      <c r="O584" s="6">
        <v>16</v>
      </c>
      <c r="P584" s="7" t="s">
        <v>1984</v>
      </c>
      <c r="Q584" s="7" t="s">
        <v>2036</v>
      </c>
      <c r="R584" s="8"/>
      <c r="S584" s="7" t="s">
        <v>1943</v>
      </c>
      <c r="T584" s="7" t="s">
        <v>436</v>
      </c>
      <c r="U584" s="7" t="s">
        <v>1254</v>
      </c>
      <c r="V584" s="8"/>
      <c r="W584" s="8"/>
      <c r="X584" s="6" t="b">
        <v>0</v>
      </c>
      <c r="Y584" s="7" t="s">
        <v>127</v>
      </c>
      <c r="Z584" s="7" t="s">
        <v>1944</v>
      </c>
      <c r="AA584" s="6" t="b">
        <v>0</v>
      </c>
      <c r="AB584" s="6">
        <v>41249</v>
      </c>
      <c r="AC584" s="6">
        <v>3845</v>
      </c>
      <c r="AD584" s="6">
        <v>6857</v>
      </c>
      <c r="AE584" s="6">
        <v>53169</v>
      </c>
      <c r="AF584" s="7" t="s">
        <v>436</v>
      </c>
      <c r="AG584" s="7" t="s">
        <v>127</v>
      </c>
      <c r="AH584" s="6">
        <v>1</v>
      </c>
    </row>
    <row r="585" spans="1:34" ht="15">
      <c r="A585" s="3" t="s">
        <v>1256</v>
      </c>
      <c r="B585" s="4">
        <v>16</v>
      </c>
      <c r="C585" s="3" t="s">
        <v>127</v>
      </c>
      <c r="D585" s="3" t="s">
        <v>1257</v>
      </c>
      <c r="E585" s="3" t="s">
        <v>436</v>
      </c>
      <c r="F585" s="5"/>
      <c r="H585" s="3" t="s">
        <v>2019</v>
      </c>
      <c r="I585" s="6">
        <v>1</v>
      </c>
      <c r="J585" t="b">
        <f t="shared" si="9"/>
        <v>1</v>
      </c>
      <c r="K585" s="7" t="s">
        <v>1256</v>
      </c>
      <c r="L585" s="7" t="s">
        <v>1257</v>
      </c>
      <c r="M585" s="7" t="s">
        <v>2484</v>
      </c>
      <c r="N585" s="7" t="s">
        <v>2019</v>
      </c>
      <c r="O585" s="6">
        <v>16</v>
      </c>
      <c r="P585" s="7" t="s">
        <v>1984</v>
      </c>
      <c r="Q585" s="7" t="s">
        <v>2055</v>
      </c>
      <c r="R585" s="8"/>
      <c r="S585" s="7" t="s">
        <v>1943</v>
      </c>
      <c r="T585" s="7" t="s">
        <v>436</v>
      </c>
      <c r="U585" s="7" t="s">
        <v>1256</v>
      </c>
      <c r="V585" s="8"/>
      <c r="W585" s="8"/>
      <c r="X585" s="6" t="b">
        <v>0</v>
      </c>
      <c r="Y585" s="7" t="s">
        <v>127</v>
      </c>
      <c r="Z585" s="7" t="s">
        <v>1944</v>
      </c>
      <c r="AA585" s="6" t="b">
        <v>0</v>
      </c>
      <c r="AB585" s="6">
        <v>36174</v>
      </c>
      <c r="AC585" s="6">
        <v>1853</v>
      </c>
      <c r="AD585" s="6">
        <v>6058</v>
      </c>
      <c r="AE585" s="6">
        <v>47733</v>
      </c>
      <c r="AF585" s="7" t="s">
        <v>436</v>
      </c>
      <c r="AG585" s="7" t="s">
        <v>127</v>
      </c>
      <c r="AH585" s="6">
        <v>1</v>
      </c>
    </row>
    <row r="586" spans="1:34" ht="15">
      <c r="A586" s="3" t="s">
        <v>1258</v>
      </c>
      <c r="B586" s="4">
        <v>16</v>
      </c>
      <c r="C586" s="3" t="s">
        <v>127</v>
      </c>
      <c r="D586" s="3" t="s">
        <v>1259</v>
      </c>
      <c r="E586" s="3" t="s">
        <v>436</v>
      </c>
      <c r="F586" s="5"/>
      <c r="H586" s="3" t="s">
        <v>2019</v>
      </c>
      <c r="I586" s="6">
        <v>1</v>
      </c>
      <c r="J586" t="b">
        <f t="shared" si="9"/>
        <v>1</v>
      </c>
      <c r="K586" s="7" t="s">
        <v>1258</v>
      </c>
      <c r="L586" s="7" t="s">
        <v>1259</v>
      </c>
      <c r="M586" s="7" t="s">
        <v>2485</v>
      </c>
      <c r="N586" s="7" t="s">
        <v>2019</v>
      </c>
      <c r="O586" s="6">
        <v>16</v>
      </c>
      <c r="P586" s="7" t="s">
        <v>1984</v>
      </c>
      <c r="Q586" s="7" t="s">
        <v>2093</v>
      </c>
      <c r="R586" s="8"/>
      <c r="S586" s="7" t="s">
        <v>1943</v>
      </c>
      <c r="T586" s="7" t="s">
        <v>436</v>
      </c>
      <c r="U586" s="7" t="s">
        <v>1258</v>
      </c>
      <c r="V586" s="8"/>
      <c r="W586" s="8"/>
      <c r="X586" s="6" t="b">
        <v>0</v>
      </c>
      <c r="Y586" s="7" t="s">
        <v>127</v>
      </c>
      <c r="Z586" s="7" t="s">
        <v>1944</v>
      </c>
      <c r="AA586" s="6" t="b">
        <v>0</v>
      </c>
      <c r="AB586" s="6">
        <v>12915</v>
      </c>
      <c r="AC586" s="6">
        <v>2330</v>
      </c>
      <c r="AD586" s="6">
        <v>2827</v>
      </c>
      <c r="AE586" s="6">
        <v>18072</v>
      </c>
      <c r="AF586" s="7" t="s">
        <v>436</v>
      </c>
      <c r="AG586" s="7" t="s">
        <v>127</v>
      </c>
      <c r="AH586" s="6">
        <v>1</v>
      </c>
    </row>
    <row r="587" spans="1:34" ht="15">
      <c r="A587" s="3" t="s">
        <v>1260</v>
      </c>
      <c r="B587" s="4">
        <v>16</v>
      </c>
      <c r="C587" s="3" t="s">
        <v>130</v>
      </c>
      <c r="D587" s="3" t="s">
        <v>1261</v>
      </c>
      <c r="E587" s="3" t="s">
        <v>436</v>
      </c>
      <c r="F587" s="5"/>
      <c r="H587" s="3" t="s">
        <v>2019</v>
      </c>
      <c r="I587" s="6">
        <v>1</v>
      </c>
      <c r="J587" t="b">
        <f t="shared" si="9"/>
        <v>1</v>
      </c>
      <c r="K587" s="7" t="s">
        <v>1260</v>
      </c>
      <c r="L587" s="7" t="s">
        <v>1261</v>
      </c>
      <c r="M587" s="7" t="s">
        <v>2486</v>
      </c>
      <c r="N587" s="7" t="s">
        <v>2019</v>
      </c>
      <c r="O587" s="6">
        <v>16</v>
      </c>
      <c r="P587" s="7" t="s">
        <v>1985</v>
      </c>
      <c r="Q587" s="7" t="s">
        <v>2066</v>
      </c>
      <c r="R587" s="8"/>
      <c r="S587" s="7" t="s">
        <v>1943</v>
      </c>
      <c r="T587" s="7" t="s">
        <v>436</v>
      </c>
      <c r="U587" s="7" t="s">
        <v>1260</v>
      </c>
      <c r="V587" s="8"/>
      <c r="W587" s="8"/>
      <c r="X587" s="6" t="b">
        <v>0</v>
      </c>
      <c r="Y587" s="7" t="s">
        <v>130</v>
      </c>
      <c r="Z587" s="7" t="s">
        <v>1944</v>
      </c>
      <c r="AA587" s="6" t="b">
        <v>0</v>
      </c>
      <c r="AB587" s="8"/>
      <c r="AC587" s="8"/>
      <c r="AD587" s="8"/>
      <c r="AE587" s="8"/>
      <c r="AF587" s="7" t="s">
        <v>436</v>
      </c>
      <c r="AG587" s="7" t="s">
        <v>130</v>
      </c>
      <c r="AH587" s="6">
        <v>1</v>
      </c>
    </row>
    <row r="588" spans="1:34" ht="15">
      <c r="A588" s="3" t="s">
        <v>1262</v>
      </c>
      <c r="B588" s="4">
        <v>16</v>
      </c>
      <c r="C588" s="3" t="s">
        <v>130</v>
      </c>
      <c r="D588" s="3" t="s">
        <v>1263</v>
      </c>
      <c r="E588" s="3" t="s">
        <v>436</v>
      </c>
      <c r="F588" s="5"/>
      <c r="H588" s="3" t="s">
        <v>2019</v>
      </c>
      <c r="I588" s="6">
        <v>1</v>
      </c>
      <c r="J588" t="b">
        <f t="shared" si="9"/>
        <v>1</v>
      </c>
      <c r="K588" s="7" t="s">
        <v>1262</v>
      </c>
      <c r="L588" s="7" t="s">
        <v>1263</v>
      </c>
      <c r="M588" s="7" t="s">
        <v>2487</v>
      </c>
      <c r="N588" s="7" t="s">
        <v>2019</v>
      </c>
      <c r="O588" s="6">
        <v>16</v>
      </c>
      <c r="P588" s="7" t="s">
        <v>1985</v>
      </c>
      <c r="Q588" s="7" t="s">
        <v>2045</v>
      </c>
      <c r="R588" s="8"/>
      <c r="S588" s="7" t="s">
        <v>1943</v>
      </c>
      <c r="T588" s="7" t="s">
        <v>436</v>
      </c>
      <c r="U588" s="7" t="s">
        <v>1262</v>
      </c>
      <c r="V588" s="8"/>
      <c r="W588" s="8"/>
      <c r="X588" s="6" t="b">
        <v>0</v>
      </c>
      <c r="Y588" s="7" t="s">
        <v>130</v>
      </c>
      <c r="Z588" s="7" t="s">
        <v>1944</v>
      </c>
      <c r="AA588" s="6" t="b">
        <v>0</v>
      </c>
      <c r="AB588" s="8"/>
      <c r="AC588" s="8"/>
      <c r="AD588" s="8"/>
      <c r="AE588" s="8"/>
      <c r="AF588" s="7" t="s">
        <v>436</v>
      </c>
      <c r="AG588" s="7" t="s">
        <v>130</v>
      </c>
      <c r="AH588" s="6">
        <v>1</v>
      </c>
    </row>
    <row r="589" spans="1:34" ht="15">
      <c r="A589" s="3" t="s">
        <v>1264</v>
      </c>
      <c r="B589" s="4">
        <v>16</v>
      </c>
      <c r="C589" s="3" t="s">
        <v>130</v>
      </c>
      <c r="D589" s="3" t="s">
        <v>1265</v>
      </c>
      <c r="E589" s="3" t="s">
        <v>436</v>
      </c>
      <c r="F589" s="5"/>
      <c r="H589" s="3" t="s">
        <v>2019</v>
      </c>
      <c r="I589" s="6">
        <v>1</v>
      </c>
      <c r="J589" t="b">
        <f t="shared" si="9"/>
        <v>1</v>
      </c>
      <c r="K589" s="7" t="s">
        <v>1264</v>
      </c>
      <c r="L589" s="7" t="s">
        <v>1265</v>
      </c>
      <c r="M589" s="7" t="s">
        <v>2488</v>
      </c>
      <c r="N589" s="7" t="s">
        <v>2019</v>
      </c>
      <c r="O589" s="6">
        <v>16</v>
      </c>
      <c r="P589" s="7" t="s">
        <v>1985</v>
      </c>
      <c r="Q589" s="7" t="s">
        <v>2051</v>
      </c>
      <c r="R589" s="8"/>
      <c r="S589" s="7" t="s">
        <v>1943</v>
      </c>
      <c r="T589" s="7" t="s">
        <v>436</v>
      </c>
      <c r="U589" s="7" t="s">
        <v>1264</v>
      </c>
      <c r="V589" s="8"/>
      <c r="W589" s="8"/>
      <c r="X589" s="6" t="b">
        <v>0</v>
      </c>
      <c r="Y589" s="7" t="s">
        <v>130</v>
      </c>
      <c r="Z589" s="7" t="s">
        <v>1944</v>
      </c>
      <c r="AA589" s="6" t="b">
        <v>0</v>
      </c>
      <c r="AB589" s="8"/>
      <c r="AC589" s="8"/>
      <c r="AD589" s="8"/>
      <c r="AE589" s="8"/>
      <c r="AF589" s="7" t="s">
        <v>436</v>
      </c>
      <c r="AG589" s="7" t="s">
        <v>130</v>
      </c>
      <c r="AH589" s="6">
        <v>1</v>
      </c>
    </row>
    <row r="590" spans="1:34" ht="15">
      <c r="A590" s="3" t="s">
        <v>1266</v>
      </c>
      <c r="B590" s="4">
        <v>16</v>
      </c>
      <c r="C590" s="3" t="s">
        <v>130</v>
      </c>
      <c r="D590" s="3" t="s">
        <v>1267</v>
      </c>
      <c r="E590" s="3" t="s">
        <v>436</v>
      </c>
      <c r="F590" s="5"/>
      <c r="H590" s="3" t="s">
        <v>2019</v>
      </c>
      <c r="I590" s="6">
        <v>1</v>
      </c>
      <c r="J590" t="b">
        <f t="shared" si="9"/>
        <v>1</v>
      </c>
      <c r="K590" s="7" t="s">
        <v>1266</v>
      </c>
      <c r="L590" s="7" t="s">
        <v>1267</v>
      </c>
      <c r="M590" s="7" t="s">
        <v>2489</v>
      </c>
      <c r="N590" s="7" t="s">
        <v>2019</v>
      </c>
      <c r="O590" s="6">
        <v>16</v>
      </c>
      <c r="P590" s="7" t="s">
        <v>1985</v>
      </c>
      <c r="Q590" s="7" t="s">
        <v>2036</v>
      </c>
      <c r="R590" s="8"/>
      <c r="S590" s="7" t="s">
        <v>1943</v>
      </c>
      <c r="T590" s="7" t="s">
        <v>436</v>
      </c>
      <c r="U590" s="7" t="s">
        <v>1266</v>
      </c>
      <c r="V590" s="8"/>
      <c r="W590" s="8"/>
      <c r="X590" s="6" t="b">
        <v>0</v>
      </c>
      <c r="Y590" s="7" t="s">
        <v>130</v>
      </c>
      <c r="Z590" s="7" t="s">
        <v>1944</v>
      </c>
      <c r="AA590" s="6" t="b">
        <v>0</v>
      </c>
      <c r="AB590" s="8"/>
      <c r="AC590" s="8"/>
      <c r="AD590" s="8"/>
      <c r="AE590" s="8"/>
      <c r="AF590" s="7" t="s">
        <v>436</v>
      </c>
      <c r="AG590" s="7" t="s">
        <v>130</v>
      </c>
      <c r="AH590" s="6">
        <v>1</v>
      </c>
    </row>
    <row r="591" spans="1:34" ht="15">
      <c r="A591" s="3" t="s">
        <v>1268</v>
      </c>
      <c r="B591" s="4">
        <v>16</v>
      </c>
      <c r="C591" s="3" t="s">
        <v>130</v>
      </c>
      <c r="D591" s="3" t="s">
        <v>1269</v>
      </c>
      <c r="E591" s="3" t="s">
        <v>433</v>
      </c>
      <c r="F591" s="5"/>
      <c r="H591" s="3" t="s">
        <v>2019</v>
      </c>
      <c r="I591" s="6">
        <v>1</v>
      </c>
      <c r="J591" t="b">
        <f t="shared" si="9"/>
        <v>1</v>
      </c>
      <c r="K591" s="7" t="s">
        <v>1268</v>
      </c>
      <c r="L591" s="7" t="s">
        <v>1269</v>
      </c>
      <c r="M591" s="7" t="s">
        <v>2490</v>
      </c>
      <c r="N591" s="7" t="s">
        <v>2019</v>
      </c>
      <c r="O591" s="6">
        <v>16</v>
      </c>
      <c r="P591" s="7" t="s">
        <v>1985</v>
      </c>
      <c r="Q591" s="7" t="s">
        <v>2055</v>
      </c>
      <c r="R591" s="8"/>
      <c r="S591" s="7" t="s">
        <v>1943</v>
      </c>
      <c r="T591" s="7" t="s">
        <v>433</v>
      </c>
      <c r="U591" s="7" t="s">
        <v>1268</v>
      </c>
      <c r="V591" s="8"/>
      <c r="W591" s="8"/>
      <c r="X591" s="6" t="b">
        <v>0</v>
      </c>
      <c r="Y591" s="7" t="s">
        <v>130</v>
      </c>
      <c r="Z591" s="7" t="s">
        <v>1944</v>
      </c>
      <c r="AA591" s="6" t="b">
        <v>0</v>
      </c>
      <c r="AB591" s="6">
        <v>49185</v>
      </c>
      <c r="AC591" s="6">
        <v>6368</v>
      </c>
      <c r="AD591" s="6">
        <v>9509</v>
      </c>
      <c r="AE591" s="6">
        <v>69837</v>
      </c>
      <c r="AF591" s="7" t="s">
        <v>433</v>
      </c>
      <c r="AG591" s="7" t="s">
        <v>130</v>
      </c>
      <c r="AH591" s="6">
        <v>1</v>
      </c>
    </row>
    <row r="592" spans="1:34" ht="15">
      <c r="A592" s="3" t="s">
        <v>1270</v>
      </c>
      <c r="B592" s="4">
        <v>16</v>
      </c>
      <c r="C592" s="3" t="s">
        <v>130</v>
      </c>
      <c r="D592" s="3" t="s">
        <v>1271</v>
      </c>
      <c r="E592" s="3" t="s">
        <v>436</v>
      </c>
      <c r="F592" s="5"/>
      <c r="H592" s="3" t="s">
        <v>2019</v>
      </c>
      <c r="I592" s="6">
        <v>1</v>
      </c>
      <c r="J592" t="b">
        <f t="shared" si="9"/>
        <v>1</v>
      </c>
      <c r="K592" s="7" t="s">
        <v>1270</v>
      </c>
      <c r="L592" s="7" t="s">
        <v>1271</v>
      </c>
      <c r="M592" s="7" t="s">
        <v>2491</v>
      </c>
      <c r="N592" s="7" t="s">
        <v>2019</v>
      </c>
      <c r="O592" s="6">
        <v>16</v>
      </c>
      <c r="P592" s="7" t="s">
        <v>1985</v>
      </c>
      <c r="Q592" s="7" t="s">
        <v>2093</v>
      </c>
      <c r="R592" s="8"/>
      <c r="S592" s="7" t="s">
        <v>1943</v>
      </c>
      <c r="T592" s="7" t="s">
        <v>436</v>
      </c>
      <c r="U592" s="7" t="s">
        <v>1270</v>
      </c>
      <c r="V592" s="8"/>
      <c r="W592" s="8"/>
      <c r="X592" s="6" t="b">
        <v>0</v>
      </c>
      <c r="Y592" s="7" t="s">
        <v>130</v>
      </c>
      <c r="Z592" s="7" t="s">
        <v>1944</v>
      </c>
      <c r="AA592" s="6" t="b">
        <v>0</v>
      </c>
      <c r="AB592" s="8"/>
      <c r="AC592" s="8"/>
      <c r="AD592" s="8"/>
      <c r="AE592" s="8"/>
      <c r="AF592" s="7" t="s">
        <v>436</v>
      </c>
      <c r="AG592" s="7" t="s">
        <v>130</v>
      </c>
      <c r="AH592" s="6">
        <v>1</v>
      </c>
    </row>
    <row r="593" spans="1:34" ht="15">
      <c r="A593" s="3" t="s">
        <v>1272</v>
      </c>
      <c r="B593" s="4">
        <v>16</v>
      </c>
      <c r="C593" s="3" t="s">
        <v>130</v>
      </c>
      <c r="D593" s="3" t="s">
        <v>1273</v>
      </c>
      <c r="E593" s="3" t="s">
        <v>436</v>
      </c>
      <c r="F593" s="5"/>
      <c r="H593" s="3" t="s">
        <v>2019</v>
      </c>
      <c r="I593" s="6">
        <v>1</v>
      </c>
      <c r="J593" t="b">
        <f t="shared" si="9"/>
        <v>1</v>
      </c>
      <c r="K593" s="7" t="s">
        <v>1272</v>
      </c>
      <c r="L593" s="7" t="s">
        <v>1273</v>
      </c>
      <c r="M593" s="7" t="s">
        <v>2492</v>
      </c>
      <c r="N593" s="7" t="s">
        <v>2019</v>
      </c>
      <c r="O593" s="6">
        <v>16</v>
      </c>
      <c r="P593" s="7" t="s">
        <v>1985</v>
      </c>
      <c r="Q593" s="7" t="s">
        <v>2039</v>
      </c>
      <c r="R593" s="8"/>
      <c r="S593" s="7" t="s">
        <v>1943</v>
      </c>
      <c r="T593" s="7" t="s">
        <v>436</v>
      </c>
      <c r="U593" s="7" t="s">
        <v>1272</v>
      </c>
      <c r="V593" s="8"/>
      <c r="W593" s="8"/>
      <c r="X593" s="6" t="b">
        <v>0</v>
      </c>
      <c r="Y593" s="7" t="s">
        <v>130</v>
      </c>
      <c r="Z593" s="7" t="s">
        <v>1944</v>
      </c>
      <c r="AA593" s="6" t="b">
        <v>0</v>
      </c>
      <c r="AB593" s="8"/>
      <c r="AC593" s="8"/>
      <c r="AD593" s="8"/>
      <c r="AE593" s="8"/>
      <c r="AF593" s="7" t="s">
        <v>436</v>
      </c>
      <c r="AG593" s="7" t="s">
        <v>130</v>
      </c>
      <c r="AH593" s="6">
        <v>1</v>
      </c>
    </row>
    <row r="594" spans="1:34" ht="15">
      <c r="A594" s="3" t="s">
        <v>1274</v>
      </c>
      <c r="B594" s="4">
        <v>16</v>
      </c>
      <c r="C594" s="3" t="s">
        <v>130</v>
      </c>
      <c r="D594" s="3" t="s">
        <v>1275</v>
      </c>
      <c r="E594" s="3" t="s">
        <v>436</v>
      </c>
      <c r="F594" s="5"/>
      <c r="H594" s="3" t="s">
        <v>2019</v>
      </c>
      <c r="I594" s="6">
        <v>1</v>
      </c>
      <c r="J594" t="b">
        <f t="shared" si="9"/>
        <v>1</v>
      </c>
      <c r="K594" s="7" t="s">
        <v>1274</v>
      </c>
      <c r="L594" s="7" t="s">
        <v>1275</v>
      </c>
      <c r="M594" s="7" t="s">
        <v>2493</v>
      </c>
      <c r="N594" s="7" t="s">
        <v>2019</v>
      </c>
      <c r="O594" s="6">
        <v>16</v>
      </c>
      <c r="P594" s="7" t="s">
        <v>1985</v>
      </c>
      <c r="Q594" s="7" t="s">
        <v>2069</v>
      </c>
      <c r="R594" s="8"/>
      <c r="S594" s="7" t="s">
        <v>1943</v>
      </c>
      <c r="T594" s="7" t="s">
        <v>436</v>
      </c>
      <c r="U594" s="7" t="s">
        <v>1274</v>
      </c>
      <c r="V594" s="8"/>
      <c r="W594" s="8"/>
      <c r="X594" s="6" t="b">
        <v>0</v>
      </c>
      <c r="Y594" s="7" t="s">
        <v>130</v>
      </c>
      <c r="Z594" s="7" t="s">
        <v>1944</v>
      </c>
      <c r="AA594" s="6" t="b">
        <v>0</v>
      </c>
      <c r="AB594" s="8"/>
      <c r="AC594" s="8"/>
      <c r="AD594" s="8"/>
      <c r="AE594" s="8"/>
      <c r="AF594" s="7" t="s">
        <v>436</v>
      </c>
      <c r="AG594" s="7" t="s">
        <v>130</v>
      </c>
      <c r="AH594" s="6">
        <v>1</v>
      </c>
    </row>
    <row r="595" spans="1:34" ht="15">
      <c r="A595" s="3" t="s">
        <v>1276</v>
      </c>
      <c r="B595" s="4">
        <v>16</v>
      </c>
      <c r="C595" s="3" t="s">
        <v>130</v>
      </c>
      <c r="D595" s="3" t="s">
        <v>1277</v>
      </c>
      <c r="E595" s="3" t="s">
        <v>436</v>
      </c>
      <c r="F595" s="5"/>
      <c r="H595" s="3" t="s">
        <v>2019</v>
      </c>
      <c r="I595" s="6">
        <v>1</v>
      </c>
      <c r="J595" t="b">
        <f t="shared" si="9"/>
        <v>1</v>
      </c>
      <c r="K595" s="7" t="s">
        <v>1276</v>
      </c>
      <c r="L595" s="7" t="s">
        <v>1277</v>
      </c>
      <c r="M595" s="7" t="s">
        <v>2494</v>
      </c>
      <c r="N595" s="7" t="s">
        <v>2019</v>
      </c>
      <c r="O595" s="6">
        <v>16</v>
      </c>
      <c r="P595" s="7" t="s">
        <v>1985</v>
      </c>
      <c r="Q595" s="7" t="s">
        <v>1941</v>
      </c>
      <c r="R595" s="8"/>
      <c r="S595" s="7" t="s">
        <v>1943</v>
      </c>
      <c r="T595" s="7" t="s">
        <v>436</v>
      </c>
      <c r="U595" s="7" t="s">
        <v>1276</v>
      </c>
      <c r="V595" s="8"/>
      <c r="W595" s="8"/>
      <c r="X595" s="6" t="b">
        <v>0</v>
      </c>
      <c r="Y595" s="7" t="s">
        <v>130</v>
      </c>
      <c r="Z595" s="7" t="s">
        <v>1944</v>
      </c>
      <c r="AA595" s="6" t="b">
        <v>0</v>
      </c>
      <c r="AB595" s="6">
        <v>14276</v>
      </c>
      <c r="AC595" s="6">
        <v>366</v>
      </c>
      <c r="AD595" s="6">
        <v>2267</v>
      </c>
      <c r="AE595" s="6">
        <v>16909</v>
      </c>
      <c r="AF595" s="7" t="s">
        <v>436</v>
      </c>
      <c r="AG595" s="7" t="s">
        <v>130</v>
      </c>
      <c r="AH595" s="6">
        <v>1</v>
      </c>
    </row>
    <row r="596" spans="1:34" ht="15">
      <c r="A596" s="3" t="s">
        <v>1278</v>
      </c>
      <c r="B596" s="4">
        <v>16</v>
      </c>
      <c r="C596" s="3" t="s">
        <v>130</v>
      </c>
      <c r="D596" s="3" t="s">
        <v>1279</v>
      </c>
      <c r="E596" s="3" t="s">
        <v>235</v>
      </c>
      <c r="F596" s="5"/>
      <c r="H596" s="3" t="s">
        <v>2019</v>
      </c>
      <c r="I596" s="6">
        <v>1</v>
      </c>
      <c r="J596" t="b">
        <f t="shared" si="9"/>
        <v>1</v>
      </c>
      <c r="K596" s="7" t="s">
        <v>1278</v>
      </c>
      <c r="L596" s="7" t="s">
        <v>1279</v>
      </c>
      <c r="M596" s="7" t="s">
        <v>2495</v>
      </c>
      <c r="N596" s="7" t="s">
        <v>2019</v>
      </c>
      <c r="O596" s="6">
        <v>16</v>
      </c>
      <c r="P596" s="7" t="s">
        <v>1985</v>
      </c>
      <c r="Q596" s="7" t="s">
        <v>1945</v>
      </c>
      <c r="R596" s="8"/>
      <c r="S596" s="7" t="s">
        <v>1943</v>
      </c>
      <c r="T596" s="7" t="s">
        <v>235</v>
      </c>
      <c r="U596" s="7" t="s">
        <v>1278</v>
      </c>
      <c r="V596" s="8"/>
      <c r="W596" s="8"/>
      <c r="X596" s="6" t="b">
        <v>0</v>
      </c>
      <c r="Y596" s="7" t="s">
        <v>130</v>
      </c>
      <c r="Z596" s="7" t="s">
        <v>1944</v>
      </c>
      <c r="AA596" s="6" t="b">
        <v>0</v>
      </c>
      <c r="AB596" s="8"/>
      <c r="AC596" s="8"/>
      <c r="AD596" s="8"/>
      <c r="AE596" s="8"/>
      <c r="AF596" s="7" t="s">
        <v>235</v>
      </c>
      <c r="AG596" s="7" t="s">
        <v>130</v>
      </c>
      <c r="AH596" s="6">
        <v>1</v>
      </c>
    </row>
    <row r="597" spans="1:34" ht="15">
      <c r="A597" s="3" t="s">
        <v>1280</v>
      </c>
      <c r="B597" s="4">
        <v>16</v>
      </c>
      <c r="C597" s="3" t="s">
        <v>130</v>
      </c>
      <c r="D597" s="3" t="s">
        <v>1281</v>
      </c>
      <c r="E597" s="3" t="s">
        <v>235</v>
      </c>
      <c r="F597" s="5"/>
      <c r="H597" s="3" t="s">
        <v>2019</v>
      </c>
      <c r="I597" s="6">
        <v>1</v>
      </c>
      <c r="J597" t="b">
        <f t="shared" si="9"/>
        <v>1</v>
      </c>
      <c r="K597" s="7" t="s">
        <v>1280</v>
      </c>
      <c r="L597" s="7" t="s">
        <v>1281</v>
      </c>
      <c r="M597" s="7" t="s">
        <v>2496</v>
      </c>
      <c r="N597" s="7" t="s">
        <v>2019</v>
      </c>
      <c r="O597" s="6">
        <v>16</v>
      </c>
      <c r="P597" s="7" t="s">
        <v>1985</v>
      </c>
      <c r="Q597" s="7" t="s">
        <v>1946</v>
      </c>
      <c r="R597" s="8"/>
      <c r="S597" s="7" t="s">
        <v>1943</v>
      </c>
      <c r="T597" s="7" t="s">
        <v>235</v>
      </c>
      <c r="U597" s="7" t="s">
        <v>1280</v>
      </c>
      <c r="V597" s="8"/>
      <c r="W597" s="8"/>
      <c r="X597" s="6" t="b">
        <v>0</v>
      </c>
      <c r="Y597" s="7" t="s">
        <v>130</v>
      </c>
      <c r="Z597" s="7" t="s">
        <v>1944</v>
      </c>
      <c r="AA597" s="6" t="b">
        <v>0</v>
      </c>
      <c r="AB597" s="8"/>
      <c r="AC597" s="8"/>
      <c r="AD597" s="8"/>
      <c r="AE597" s="8"/>
      <c r="AF597" s="7" t="s">
        <v>235</v>
      </c>
      <c r="AG597" s="7" t="s">
        <v>130</v>
      </c>
      <c r="AH597" s="6">
        <v>1</v>
      </c>
    </row>
    <row r="598" spans="1:34" ht="15">
      <c r="A598" s="3" t="s">
        <v>1282</v>
      </c>
      <c r="B598" s="4">
        <v>16</v>
      </c>
      <c r="C598" s="3" t="s">
        <v>133</v>
      </c>
      <c r="D598" s="3" t="s">
        <v>1283</v>
      </c>
      <c r="E598" s="3" t="s">
        <v>436</v>
      </c>
      <c r="F598" s="5"/>
      <c r="H598" s="3" t="s">
        <v>2019</v>
      </c>
      <c r="I598" s="6">
        <v>1</v>
      </c>
      <c r="J598" t="b">
        <f t="shared" si="9"/>
        <v>1</v>
      </c>
      <c r="K598" s="7" t="s">
        <v>1282</v>
      </c>
      <c r="L598" s="7" t="s">
        <v>1283</v>
      </c>
      <c r="M598" s="7" t="s">
        <v>2497</v>
      </c>
      <c r="N598" s="7" t="s">
        <v>2019</v>
      </c>
      <c r="O598" s="6">
        <v>16</v>
      </c>
      <c r="P598" s="7" t="s">
        <v>1986</v>
      </c>
      <c r="Q598" s="7" t="s">
        <v>2066</v>
      </c>
      <c r="R598" s="8"/>
      <c r="S598" s="7" t="s">
        <v>1943</v>
      </c>
      <c r="T598" s="7" t="s">
        <v>436</v>
      </c>
      <c r="U598" s="7" t="s">
        <v>1282</v>
      </c>
      <c r="V598" s="8"/>
      <c r="W598" s="8"/>
      <c r="X598" s="6" t="b">
        <v>0</v>
      </c>
      <c r="Y598" s="7" t="s">
        <v>133</v>
      </c>
      <c r="Z598" s="7" t="s">
        <v>1944</v>
      </c>
      <c r="AA598" s="6" t="b">
        <v>0</v>
      </c>
      <c r="AB598" s="6">
        <v>6204</v>
      </c>
      <c r="AC598" s="6">
        <v>1407</v>
      </c>
      <c r="AD598" s="6">
        <v>296</v>
      </c>
      <c r="AE598" s="6">
        <v>7907</v>
      </c>
      <c r="AF598" s="7" t="s">
        <v>436</v>
      </c>
      <c r="AG598" s="7" t="s">
        <v>133</v>
      </c>
      <c r="AH598" s="6">
        <v>1</v>
      </c>
    </row>
    <row r="599" spans="1:34" ht="15">
      <c r="A599" s="3" t="s">
        <v>1284</v>
      </c>
      <c r="B599" s="4">
        <v>16</v>
      </c>
      <c r="C599" s="3" t="s">
        <v>133</v>
      </c>
      <c r="D599" s="3" t="s">
        <v>1285</v>
      </c>
      <c r="E599" s="3" t="s">
        <v>436</v>
      </c>
      <c r="F599" s="5"/>
      <c r="H599" s="3" t="s">
        <v>2019</v>
      </c>
      <c r="I599" s="6">
        <v>1</v>
      </c>
      <c r="J599" t="b">
        <f t="shared" si="9"/>
        <v>1</v>
      </c>
      <c r="K599" s="7" t="s">
        <v>1284</v>
      </c>
      <c r="L599" s="7" t="s">
        <v>1285</v>
      </c>
      <c r="M599" s="7" t="s">
        <v>2498</v>
      </c>
      <c r="N599" s="7" t="s">
        <v>2019</v>
      </c>
      <c r="O599" s="6">
        <v>16</v>
      </c>
      <c r="P599" s="7" t="s">
        <v>1986</v>
      </c>
      <c r="Q599" s="7" t="s">
        <v>2051</v>
      </c>
      <c r="R599" s="8"/>
      <c r="S599" s="7" t="s">
        <v>1943</v>
      </c>
      <c r="T599" s="7" t="s">
        <v>436</v>
      </c>
      <c r="U599" s="7" t="s">
        <v>1284</v>
      </c>
      <c r="V599" s="8"/>
      <c r="W599" s="8"/>
      <c r="X599" s="6" t="b">
        <v>0</v>
      </c>
      <c r="Y599" s="7" t="s">
        <v>133</v>
      </c>
      <c r="Z599" s="7" t="s">
        <v>1944</v>
      </c>
      <c r="AA599" s="6" t="b">
        <v>0</v>
      </c>
      <c r="AB599" s="8"/>
      <c r="AC599" s="8"/>
      <c r="AD599" s="8"/>
      <c r="AE599" s="8"/>
      <c r="AF599" s="7" t="s">
        <v>436</v>
      </c>
      <c r="AG599" s="7" t="s">
        <v>133</v>
      </c>
      <c r="AH599" s="6">
        <v>1</v>
      </c>
    </row>
    <row r="600" spans="1:34" ht="15">
      <c r="A600" s="3" t="s">
        <v>1286</v>
      </c>
      <c r="B600" s="4">
        <v>16</v>
      </c>
      <c r="C600" s="3" t="s">
        <v>133</v>
      </c>
      <c r="D600" s="3" t="s">
        <v>1287</v>
      </c>
      <c r="E600" s="3" t="s">
        <v>436</v>
      </c>
      <c r="F600" s="5"/>
      <c r="H600" s="3" t="s">
        <v>2019</v>
      </c>
      <c r="I600" s="6">
        <v>1</v>
      </c>
      <c r="J600" t="b">
        <f t="shared" si="9"/>
        <v>1</v>
      </c>
      <c r="K600" s="7" t="s">
        <v>1286</v>
      </c>
      <c r="L600" s="7" t="s">
        <v>1287</v>
      </c>
      <c r="M600" s="7" t="s">
        <v>2499</v>
      </c>
      <c r="N600" s="7" t="s">
        <v>2019</v>
      </c>
      <c r="O600" s="6">
        <v>16</v>
      </c>
      <c r="P600" s="7" t="s">
        <v>1986</v>
      </c>
      <c r="Q600" s="7" t="s">
        <v>2053</v>
      </c>
      <c r="R600" s="8"/>
      <c r="S600" s="7" t="s">
        <v>1943</v>
      </c>
      <c r="T600" s="7" t="s">
        <v>436</v>
      </c>
      <c r="U600" s="7" t="s">
        <v>1286</v>
      </c>
      <c r="V600" s="8"/>
      <c r="W600" s="8"/>
      <c r="X600" s="6" t="b">
        <v>0</v>
      </c>
      <c r="Y600" s="7" t="s">
        <v>133</v>
      </c>
      <c r="Z600" s="7" t="s">
        <v>1944</v>
      </c>
      <c r="AA600" s="6" t="b">
        <v>0</v>
      </c>
      <c r="AB600" s="6">
        <v>54781</v>
      </c>
      <c r="AC600" s="6">
        <v>8536</v>
      </c>
      <c r="AD600" s="6">
        <v>2141</v>
      </c>
      <c r="AE600" s="6">
        <v>65458</v>
      </c>
      <c r="AF600" s="7" t="s">
        <v>436</v>
      </c>
      <c r="AG600" s="7" t="s">
        <v>133</v>
      </c>
      <c r="AH600" s="6">
        <v>1</v>
      </c>
    </row>
    <row r="601" spans="1:34" ht="15">
      <c r="A601" s="3" t="s">
        <v>1288</v>
      </c>
      <c r="B601" s="4">
        <v>16</v>
      </c>
      <c r="C601" s="3" t="s">
        <v>133</v>
      </c>
      <c r="D601" s="3" t="s">
        <v>1289</v>
      </c>
      <c r="E601" s="3" t="s">
        <v>436</v>
      </c>
      <c r="F601" s="5"/>
      <c r="H601" s="3" t="s">
        <v>2019</v>
      </c>
      <c r="I601" s="6">
        <v>1</v>
      </c>
      <c r="J601" t="b">
        <f t="shared" si="9"/>
        <v>1</v>
      </c>
      <c r="K601" s="7" t="s">
        <v>1288</v>
      </c>
      <c r="L601" s="7" t="s">
        <v>1289</v>
      </c>
      <c r="M601" s="7" t="s">
        <v>2500</v>
      </c>
      <c r="N601" s="7" t="s">
        <v>2019</v>
      </c>
      <c r="O601" s="6">
        <v>16</v>
      </c>
      <c r="P601" s="7" t="s">
        <v>1986</v>
      </c>
      <c r="Q601" s="7" t="s">
        <v>2036</v>
      </c>
      <c r="R601" s="8"/>
      <c r="S601" s="7" t="s">
        <v>1943</v>
      </c>
      <c r="T601" s="7" t="s">
        <v>436</v>
      </c>
      <c r="U601" s="7" t="s">
        <v>1288</v>
      </c>
      <c r="V601" s="8"/>
      <c r="W601" s="8"/>
      <c r="X601" s="6" t="b">
        <v>0</v>
      </c>
      <c r="Y601" s="7" t="s">
        <v>133</v>
      </c>
      <c r="Z601" s="7" t="s">
        <v>1944</v>
      </c>
      <c r="AA601" s="6" t="b">
        <v>0</v>
      </c>
      <c r="AB601" s="6">
        <v>4112</v>
      </c>
      <c r="AC601" s="6">
        <v>496</v>
      </c>
      <c r="AD601" s="6">
        <v>686</v>
      </c>
      <c r="AE601" s="6">
        <v>5542</v>
      </c>
      <c r="AF601" s="7" t="s">
        <v>436</v>
      </c>
      <c r="AG601" s="7" t="s">
        <v>133</v>
      </c>
      <c r="AH601" s="6">
        <v>1</v>
      </c>
    </row>
    <row r="602" spans="1:34" ht="15">
      <c r="A602" s="3" t="s">
        <v>1290</v>
      </c>
      <c r="B602" s="4">
        <v>16</v>
      </c>
      <c r="C602" s="3" t="s">
        <v>133</v>
      </c>
      <c r="D602" s="3" t="s">
        <v>1291</v>
      </c>
      <c r="E602" s="3" t="s">
        <v>436</v>
      </c>
      <c r="F602" s="5"/>
      <c r="H602" s="3" t="s">
        <v>2019</v>
      </c>
      <c r="I602" s="6">
        <v>1</v>
      </c>
      <c r="J602" t="b">
        <f t="shared" si="9"/>
        <v>1</v>
      </c>
      <c r="K602" s="7" t="s">
        <v>1290</v>
      </c>
      <c r="L602" s="7" t="s">
        <v>1291</v>
      </c>
      <c r="M602" s="7" t="s">
        <v>2501</v>
      </c>
      <c r="N602" s="7" t="s">
        <v>2019</v>
      </c>
      <c r="O602" s="6">
        <v>16</v>
      </c>
      <c r="P602" s="7" t="s">
        <v>1986</v>
      </c>
      <c r="Q602" s="7" t="s">
        <v>2055</v>
      </c>
      <c r="R602" s="8"/>
      <c r="S602" s="7" t="s">
        <v>1943</v>
      </c>
      <c r="T602" s="7" t="s">
        <v>436</v>
      </c>
      <c r="U602" s="7" t="s">
        <v>1290</v>
      </c>
      <c r="V602" s="8"/>
      <c r="W602" s="8"/>
      <c r="X602" s="6" t="b">
        <v>0</v>
      </c>
      <c r="Y602" s="7" t="s">
        <v>133</v>
      </c>
      <c r="Z602" s="7" t="s">
        <v>1944</v>
      </c>
      <c r="AA602" s="6" t="b">
        <v>0</v>
      </c>
      <c r="AB602" s="6">
        <v>28423</v>
      </c>
      <c r="AC602" s="6">
        <v>2820</v>
      </c>
      <c r="AD602" s="6">
        <v>4142</v>
      </c>
      <c r="AE602" s="6">
        <v>36718</v>
      </c>
      <c r="AF602" s="7" t="s">
        <v>436</v>
      </c>
      <c r="AG602" s="7" t="s">
        <v>133</v>
      </c>
      <c r="AH602" s="6">
        <v>1</v>
      </c>
    </row>
    <row r="603" spans="1:34" ht="15">
      <c r="A603" s="3" t="s">
        <v>1292</v>
      </c>
      <c r="B603" s="4">
        <v>16</v>
      </c>
      <c r="C603" s="3" t="s">
        <v>136</v>
      </c>
      <c r="D603" s="3" t="s">
        <v>1293</v>
      </c>
      <c r="E603" s="3" t="s">
        <v>433</v>
      </c>
      <c r="F603" s="5"/>
      <c r="H603" s="3" t="s">
        <v>2019</v>
      </c>
      <c r="I603" s="6">
        <v>1</v>
      </c>
      <c r="J603" t="b">
        <f t="shared" si="9"/>
        <v>1</v>
      </c>
      <c r="K603" s="7" t="s">
        <v>1292</v>
      </c>
      <c r="L603" s="7" t="s">
        <v>1293</v>
      </c>
      <c r="M603" s="7" t="s">
        <v>2502</v>
      </c>
      <c r="N603" s="7" t="s">
        <v>2019</v>
      </c>
      <c r="O603" s="6">
        <v>16</v>
      </c>
      <c r="P603" s="7" t="s">
        <v>1987</v>
      </c>
      <c r="Q603" s="7" t="s">
        <v>2051</v>
      </c>
      <c r="R603" s="8"/>
      <c r="S603" s="7" t="s">
        <v>1943</v>
      </c>
      <c r="T603" s="7" t="s">
        <v>433</v>
      </c>
      <c r="U603" s="7" t="s">
        <v>1292</v>
      </c>
      <c r="V603" s="8"/>
      <c r="W603" s="8"/>
      <c r="X603" s="6" t="b">
        <v>0</v>
      </c>
      <c r="Y603" s="7" t="s">
        <v>136</v>
      </c>
      <c r="Z603" s="7" t="s">
        <v>1944</v>
      </c>
      <c r="AA603" s="6" t="b">
        <v>0</v>
      </c>
      <c r="AB603" s="6">
        <v>10577</v>
      </c>
      <c r="AC603" s="6">
        <v>1129</v>
      </c>
      <c r="AD603" s="6">
        <v>2278</v>
      </c>
      <c r="AE603" s="6">
        <v>14979</v>
      </c>
      <c r="AF603" s="7" t="s">
        <v>433</v>
      </c>
      <c r="AG603" s="7" t="s">
        <v>136</v>
      </c>
      <c r="AH603" s="6">
        <v>1</v>
      </c>
    </row>
    <row r="604" spans="1:34" ht="15">
      <c r="A604" s="3" t="s">
        <v>1294</v>
      </c>
      <c r="B604" s="4">
        <v>16</v>
      </c>
      <c r="C604" s="3" t="s">
        <v>136</v>
      </c>
      <c r="D604" s="3" t="s">
        <v>1295</v>
      </c>
      <c r="E604" s="3" t="s">
        <v>428</v>
      </c>
      <c r="F604" s="5"/>
      <c r="H604" s="3" t="s">
        <v>2019</v>
      </c>
      <c r="I604" s="6">
        <v>1</v>
      </c>
      <c r="J604" t="b">
        <f t="shared" si="9"/>
        <v>1</v>
      </c>
      <c r="K604" s="7" t="s">
        <v>1294</v>
      </c>
      <c r="L604" s="7" t="s">
        <v>1295</v>
      </c>
      <c r="M604" s="7" t="s">
        <v>2503</v>
      </c>
      <c r="N604" s="7" t="s">
        <v>2019</v>
      </c>
      <c r="O604" s="6">
        <v>16</v>
      </c>
      <c r="P604" s="7" t="s">
        <v>1987</v>
      </c>
      <c r="Q604" s="7" t="s">
        <v>2053</v>
      </c>
      <c r="R604" s="8"/>
      <c r="S604" s="7" t="s">
        <v>1943</v>
      </c>
      <c r="T604" s="7" t="s">
        <v>428</v>
      </c>
      <c r="U604" s="7" t="s">
        <v>1294</v>
      </c>
      <c r="V604" s="8"/>
      <c r="W604" s="8"/>
      <c r="X604" s="6" t="b">
        <v>0</v>
      </c>
      <c r="Y604" s="7" t="s">
        <v>136</v>
      </c>
      <c r="Z604" s="7" t="s">
        <v>1944</v>
      </c>
      <c r="AA604" s="6" t="b">
        <v>0</v>
      </c>
      <c r="AB604" s="6">
        <v>97011</v>
      </c>
      <c r="AC604" s="6">
        <v>7613</v>
      </c>
      <c r="AD604" s="6">
        <v>15689</v>
      </c>
      <c r="AE604" s="6">
        <v>128642</v>
      </c>
      <c r="AF604" s="7" t="s">
        <v>428</v>
      </c>
      <c r="AG604" s="7" t="s">
        <v>136</v>
      </c>
      <c r="AH604" s="6">
        <v>1</v>
      </c>
    </row>
    <row r="605" spans="1:34" ht="15">
      <c r="A605" s="3" t="s">
        <v>1296</v>
      </c>
      <c r="B605" s="4">
        <v>16</v>
      </c>
      <c r="C605" s="3" t="s">
        <v>136</v>
      </c>
      <c r="D605" s="3" t="s">
        <v>1297</v>
      </c>
      <c r="E605" s="3" t="s">
        <v>436</v>
      </c>
      <c r="F605" s="5"/>
      <c r="H605" s="3" t="s">
        <v>2019</v>
      </c>
      <c r="I605" s="6">
        <v>1</v>
      </c>
      <c r="J605" t="b">
        <f t="shared" si="9"/>
        <v>1</v>
      </c>
      <c r="K605" s="7" t="s">
        <v>1296</v>
      </c>
      <c r="L605" s="7" t="s">
        <v>1297</v>
      </c>
      <c r="M605" s="7" t="s">
        <v>2504</v>
      </c>
      <c r="N605" s="7" t="s">
        <v>2019</v>
      </c>
      <c r="O605" s="6">
        <v>16</v>
      </c>
      <c r="P605" s="7" t="s">
        <v>1987</v>
      </c>
      <c r="Q605" s="7" t="s">
        <v>2036</v>
      </c>
      <c r="R605" s="8"/>
      <c r="S605" s="7" t="s">
        <v>1943</v>
      </c>
      <c r="T605" s="7" t="s">
        <v>436</v>
      </c>
      <c r="U605" s="7" t="s">
        <v>1296</v>
      </c>
      <c r="V605" s="8"/>
      <c r="W605" s="8"/>
      <c r="X605" s="6" t="b">
        <v>0</v>
      </c>
      <c r="Y605" s="7" t="s">
        <v>136</v>
      </c>
      <c r="Z605" s="7" t="s">
        <v>1944</v>
      </c>
      <c r="AA605" s="6" t="b">
        <v>0</v>
      </c>
      <c r="AB605" s="6">
        <v>2388</v>
      </c>
      <c r="AC605" s="6">
        <v>420</v>
      </c>
      <c r="AD605" s="6">
        <v>440</v>
      </c>
      <c r="AE605" s="6">
        <v>3248</v>
      </c>
      <c r="AF605" s="7" t="s">
        <v>436</v>
      </c>
      <c r="AG605" s="7" t="s">
        <v>136</v>
      </c>
      <c r="AH605" s="6">
        <v>1</v>
      </c>
    </row>
    <row r="606" spans="1:34" ht="15">
      <c r="A606" s="3" t="s">
        <v>1298</v>
      </c>
      <c r="B606" s="4">
        <v>16</v>
      </c>
      <c r="C606" s="3" t="s">
        <v>136</v>
      </c>
      <c r="D606" s="3" t="s">
        <v>1299</v>
      </c>
      <c r="E606" s="3" t="s">
        <v>428</v>
      </c>
      <c r="F606" s="5"/>
      <c r="H606" s="3" t="s">
        <v>2019</v>
      </c>
      <c r="I606" s="6">
        <v>1</v>
      </c>
      <c r="J606" t="b">
        <f t="shared" si="9"/>
        <v>1</v>
      </c>
      <c r="K606" s="7" t="s">
        <v>1298</v>
      </c>
      <c r="L606" s="7" t="s">
        <v>1299</v>
      </c>
      <c r="M606" s="7" t="s">
        <v>2505</v>
      </c>
      <c r="N606" s="7" t="s">
        <v>2019</v>
      </c>
      <c r="O606" s="6">
        <v>16</v>
      </c>
      <c r="P606" s="7" t="s">
        <v>1987</v>
      </c>
      <c r="Q606" s="7" t="s">
        <v>2055</v>
      </c>
      <c r="R606" s="8"/>
      <c r="S606" s="7" t="s">
        <v>1943</v>
      </c>
      <c r="T606" s="7" t="s">
        <v>428</v>
      </c>
      <c r="U606" s="7" t="s">
        <v>1298</v>
      </c>
      <c r="V606" s="8"/>
      <c r="W606" s="8"/>
      <c r="X606" s="6" t="b">
        <v>0</v>
      </c>
      <c r="Y606" s="7" t="s">
        <v>136</v>
      </c>
      <c r="Z606" s="7" t="s">
        <v>1944</v>
      </c>
      <c r="AA606" s="6" t="b">
        <v>0</v>
      </c>
      <c r="AB606" s="8"/>
      <c r="AC606" s="8"/>
      <c r="AD606" s="8"/>
      <c r="AE606" s="8"/>
      <c r="AF606" s="7" t="s">
        <v>428</v>
      </c>
      <c r="AG606" s="7" t="s">
        <v>136</v>
      </c>
      <c r="AH606" s="6">
        <v>1</v>
      </c>
    </row>
    <row r="607" spans="1:34" ht="15">
      <c r="A607" s="3" t="s">
        <v>1300</v>
      </c>
      <c r="B607" s="4">
        <v>16</v>
      </c>
      <c r="C607" s="3" t="s">
        <v>136</v>
      </c>
      <c r="D607" s="3" t="s">
        <v>1301</v>
      </c>
      <c r="E607" s="3" t="s">
        <v>433</v>
      </c>
      <c r="F607" s="5"/>
      <c r="H607" s="3" t="s">
        <v>2019</v>
      </c>
      <c r="I607" s="6">
        <v>1</v>
      </c>
      <c r="J607" t="b">
        <f t="shared" si="9"/>
        <v>1</v>
      </c>
      <c r="K607" s="7" t="s">
        <v>1300</v>
      </c>
      <c r="L607" s="7" t="s">
        <v>1301</v>
      </c>
      <c r="M607" s="7" t="s">
        <v>2506</v>
      </c>
      <c r="N607" s="7" t="s">
        <v>2019</v>
      </c>
      <c r="O607" s="6">
        <v>16</v>
      </c>
      <c r="P607" s="7" t="s">
        <v>1987</v>
      </c>
      <c r="Q607" s="7" t="s">
        <v>2093</v>
      </c>
      <c r="R607" s="8"/>
      <c r="S607" s="7" t="s">
        <v>1943</v>
      </c>
      <c r="T607" s="7" t="s">
        <v>433</v>
      </c>
      <c r="U607" s="7" t="s">
        <v>1300</v>
      </c>
      <c r="V607" s="8"/>
      <c r="W607" s="8"/>
      <c r="X607" s="6" t="b">
        <v>0</v>
      </c>
      <c r="Y607" s="7" t="s">
        <v>136</v>
      </c>
      <c r="Z607" s="7" t="s">
        <v>1944</v>
      </c>
      <c r="AA607" s="6" t="b">
        <v>0</v>
      </c>
      <c r="AB607" s="6">
        <v>1661</v>
      </c>
      <c r="AC607" s="6">
        <v>146</v>
      </c>
      <c r="AD607" s="6">
        <v>451</v>
      </c>
      <c r="AE607" s="6">
        <v>4204</v>
      </c>
      <c r="AF607" s="7" t="s">
        <v>433</v>
      </c>
      <c r="AG607" s="7" t="s">
        <v>136</v>
      </c>
      <c r="AH607" s="6">
        <v>1</v>
      </c>
    </row>
    <row r="608" spans="1:34" ht="15">
      <c r="A608" s="3" t="s">
        <v>1302</v>
      </c>
      <c r="B608" s="4">
        <v>16</v>
      </c>
      <c r="C608" s="3" t="s">
        <v>136</v>
      </c>
      <c r="D608" s="3" t="s">
        <v>1303</v>
      </c>
      <c r="E608" s="3" t="s">
        <v>428</v>
      </c>
      <c r="F608" s="5"/>
      <c r="H608" s="3" t="s">
        <v>2019</v>
      </c>
      <c r="I608" s="6">
        <v>1</v>
      </c>
      <c r="J608" t="b">
        <f t="shared" si="9"/>
        <v>1</v>
      </c>
      <c r="K608" s="7" t="s">
        <v>1302</v>
      </c>
      <c r="L608" s="7" t="s">
        <v>1303</v>
      </c>
      <c r="M608" s="7" t="s">
        <v>2507</v>
      </c>
      <c r="N608" s="7" t="s">
        <v>2019</v>
      </c>
      <c r="O608" s="6">
        <v>16</v>
      </c>
      <c r="P608" s="7" t="s">
        <v>1987</v>
      </c>
      <c r="Q608" s="7" t="s">
        <v>2039</v>
      </c>
      <c r="R608" s="8"/>
      <c r="S608" s="7" t="s">
        <v>1943</v>
      </c>
      <c r="T608" s="7" t="s">
        <v>428</v>
      </c>
      <c r="U608" s="7" t="s">
        <v>1302</v>
      </c>
      <c r="V608" s="8"/>
      <c r="W608" s="8"/>
      <c r="X608" s="6" t="b">
        <v>0</v>
      </c>
      <c r="Y608" s="7" t="s">
        <v>136</v>
      </c>
      <c r="Z608" s="7" t="s">
        <v>1944</v>
      </c>
      <c r="AA608" s="6" t="b">
        <v>0</v>
      </c>
      <c r="AB608" s="8"/>
      <c r="AC608" s="8"/>
      <c r="AD608" s="8"/>
      <c r="AE608" s="8"/>
      <c r="AF608" s="7" t="s">
        <v>428</v>
      </c>
      <c r="AG608" s="7" t="s">
        <v>136</v>
      </c>
      <c r="AH608" s="6">
        <v>1</v>
      </c>
    </row>
    <row r="609" spans="1:34" ht="15">
      <c r="A609" s="3" t="s">
        <v>1304</v>
      </c>
      <c r="B609" s="4">
        <v>16</v>
      </c>
      <c r="C609" s="3" t="s">
        <v>136</v>
      </c>
      <c r="D609" s="3" t="s">
        <v>1305</v>
      </c>
      <c r="E609" s="3" t="s">
        <v>433</v>
      </c>
      <c r="F609" s="5"/>
      <c r="H609" s="3" t="s">
        <v>2019</v>
      </c>
      <c r="I609" s="6">
        <v>1</v>
      </c>
      <c r="J609" t="b">
        <f t="shared" si="9"/>
        <v>1</v>
      </c>
      <c r="K609" s="7" t="s">
        <v>1304</v>
      </c>
      <c r="L609" s="7" t="s">
        <v>1305</v>
      </c>
      <c r="M609" s="7" t="s">
        <v>2508</v>
      </c>
      <c r="N609" s="7" t="s">
        <v>2019</v>
      </c>
      <c r="O609" s="6">
        <v>16</v>
      </c>
      <c r="P609" s="7" t="s">
        <v>1987</v>
      </c>
      <c r="Q609" s="7" t="s">
        <v>2069</v>
      </c>
      <c r="R609" s="8"/>
      <c r="S609" s="7" t="s">
        <v>1943</v>
      </c>
      <c r="T609" s="7" t="s">
        <v>433</v>
      </c>
      <c r="U609" s="7" t="s">
        <v>1304</v>
      </c>
      <c r="V609" s="8"/>
      <c r="W609" s="8"/>
      <c r="X609" s="6" t="b">
        <v>0</v>
      </c>
      <c r="Y609" s="7" t="s">
        <v>136</v>
      </c>
      <c r="Z609" s="7" t="s">
        <v>1944</v>
      </c>
      <c r="AA609" s="6" t="b">
        <v>0</v>
      </c>
      <c r="AB609" s="6">
        <v>69836</v>
      </c>
      <c r="AC609" s="6">
        <v>1569</v>
      </c>
      <c r="AD609" s="6">
        <v>5415</v>
      </c>
      <c r="AE609" s="6">
        <v>79414</v>
      </c>
      <c r="AF609" s="7" t="s">
        <v>433</v>
      </c>
      <c r="AG609" s="7" t="s">
        <v>136</v>
      </c>
      <c r="AH609" s="6">
        <v>1</v>
      </c>
    </row>
    <row r="610" spans="1:34" ht="15">
      <c r="A610" s="3" t="s">
        <v>1306</v>
      </c>
      <c r="B610" s="4">
        <v>16</v>
      </c>
      <c r="C610" s="3" t="s">
        <v>136</v>
      </c>
      <c r="D610" s="3" t="s">
        <v>1307</v>
      </c>
      <c r="E610" s="3" t="s">
        <v>433</v>
      </c>
      <c r="F610" s="5"/>
      <c r="H610" s="3" t="s">
        <v>2019</v>
      </c>
      <c r="I610" s="6">
        <v>1</v>
      </c>
      <c r="J610" t="b">
        <f t="shared" si="9"/>
        <v>1</v>
      </c>
      <c r="K610" s="7" t="s">
        <v>1306</v>
      </c>
      <c r="L610" s="7" t="s">
        <v>1307</v>
      </c>
      <c r="M610" s="7" t="s">
        <v>2509</v>
      </c>
      <c r="N610" s="7" t="s">
        <v>2019</v>
      </c>
      <c r="O610" s="6">
        <v>16</v>
      </c>
      <c r="P610" s="7" t="s">
        <v>1987</v>
      </c>
      <c r="Q610" s="7" t="s">
        <v>1941</v>
      </c>
      <c r="R610" s="8"/>
      <c r="S610" s="7" t="s">
        <v>1943</v>
      </c>
      <c r="T610" s="7" t="s">
        <v>433</v>
      </c>
      <c r="U610" s="7" t="s">
        <v>1306</v>
      </c>
      <c r="V610" s="8"/>
      <c r="W610" s="8"/>
      <c r="X610" s="6" t="b">
        <v>0</v>
      </c>
      <c r="Y610" s="7" t="s">
        <v>136</v>
      </c>
      <c r="Z610" s="7" t="s">
        <v>1944</v>
      </c>
      <c r="AA610" s="6" t="b">
        <v>0</v>
      </c>
      <c r="AB610" s="6">
        <v>56413</v>
      </c>
      <c r="AC610" s="6">
        <v>1420</v>
      </c>
      <c r="AD610" s="6">
        <v>6649</v>
      </c>
      <c r="AE610" s="6">
        <v>64482</v>
      </c>
      <c r="AF610" s="7" t="s">
        <v>433</v>
      </c>
      <c r="AG610" s="7" t="s">
        <v>136</v>
      </c>
      <c r="AH610" s="6">
        <v>1</v>
      </c>
    </row>
    <row r="611" spans="1:34" ht="15">
      <c r="A611" s="3" t="s">
        <v>1308</v>
      </c>
      <c r="B611" s="4">
        <v>16</v>
      </c>
      <c r="C611" s="3" t="s">
        <v>136</v>
      </c>
      <c r="D611" s="3" t="s">
        <v>1309</v>
      </c>
      <c r="E611" s="3" t="s">
        <v>436</v>
      </c>
      <c r="F611" s="5"/>
      <c r="H611" s="3" t="s">
        <v>2019</v>
      </c>
      <c r="I611" s="6">
        <v>1</v>
      </c>
      <c r="J611" t="b">
        <f t="shared" si="9"/>
        <v>1</v>
      </c>
      <c r="K611" s="7" t="s">
        <v>1308</v>
      </c>
      <c r="L611" s="7" t="s">
        <v>1309</v>
      </c>
      <c r="M611" s="7" t="s">
        <v>2510</v>
      </c>
      <c r="N611" s="7" t="s">
        <v>2019</v>
      </c>
      <c r="O611" s="6">
        <v>16</v>
      </c>
      <c r="P611" s="7" t="s">
        <v>1987</v>
      </c>
      <c r="Q611" s="7" t="s">
        <v>1945</v>
      </c>
      <c r="R611" s="8"/>
      <c r="S611" s="7" t="s">
        <v>1943</v>
      </c>
      <c r="T611" s="7" t="s">
        <v>436</v>
      </c>
      <c r="U611" s="7" t="s">
        <v>1308</v>
      </c>
      <c r="V611" s="8"/>
      <c r="W611" s="8"/>
      <c r="X611" s="6" t="b">
        <v>0</v>
      </c>
      <c r="Y611" s="7" t="s">
        <v>136</v>
      </c>
      <c r="Z611" s="7" t="s">
        <v>1944</v>
      </c>
      <c r="AA611" s="6" t="b">
        <v>0</v>
      </c>
      <c r="AB611" s="6">
        <v>33772</v>
      </c>
      <c r="AC611" s="6">
        <v>1399</v>
      </c>
      <c r="AD611" s="6">
        <v>6520</v>
      </c>
      <c r="AE611" s="6">
        <v>46517</v>
      </c>
      <c r="AF611" s="7" t="s">
        <v>436</v>
      </c>
      <c r="AG611" s="7" t="s">
        <v>136</v>
      </c>
      <c r="AH611" s="6">
        <v>1</v>
      </c>
    </row>
    <row r="612" spans="1:34" ht="15">
      <c r="A612" s="3" t="s">
        <v>1310</v>
      </c>
      <c r="B612" s="4">
        <v>16</v>
      </c>
      <c r="C612" s="3" t="s">
        <v>136</v>
      </c>
      <c r="D612" s="3" t="s">
        <v>1311</v>
      </c>
      <c r="E612" s="3" t="s">
        <v>436</v>
      </c>
      <c r="F612" s="5"/>
      <c r="H612" s="3" t="s">
        <v>2019</v>
      </c>
      <c r="I612" s="6">
        <v>1</v>
      </c>
      <c r="J612" t="b">
        <f t="shared" si="9"/>
        <v>1</v>
      </c>
      <c r="K612" s="7" t="s">
        <v>1310</v>
      </c>
      <c r="L612" s="7" t="s">
        <v>1311</v>
      </c>
      <c r="M612" s="7" t="s">
        <v>2511</v>
      </c>
      <c r="N612" s="7" t="s">
        <v>2019</v>
      </c>
      <c r="O612" s="6">
        <v>16</v>
      </c>
      <c r="P612" s="7" t="s">
        <v>1987</v>
      </c>
      <c r="Q612" s="7" t="s">
        <v>1946</v>
      </c>
      <c r="R612" s="8"/>
      <c r="S612" s="7" t="s">
        <v>1943</v>
      </c>
      <c r="T612" s="7" t="s">
        <v>436</v>
      </c>
      <c r="U612" s="7" t="s">
        <v>1310</v>
      </c>
      <c r="V612" s="8"/>
      <c r="W612" s="8"/>
      <c r="X612" s="6" t="b">
        <v>0</v>
      </c>
      <c r="Y612" s="7" t="s">
        <v>136</v>
      </c>
      <c r="Z612" s="7" t="s">
        <v>1944</v>
      </c>
      <c r="AA612" s="6" t="b">
        <v>0</v>
      </c>
      <c r="AB612" s="8"/>
      <c r="AC612" s="8"/>
      <c r="AD612" s="8"/>
      <c r="AE612" s="8"/>
      <c r="AF612" s="7" t="s">
        <v>436</v>
      </c>
      <c r="AG612" s="7" t="s">
        <v>136</v>
      </c>
      <c r="AH612" s="6">
        <v>1</v>
      </c>
    </row>
    <row r="613" spans="1:34" ht="15">
      <c r="A613" s="3" t="s">
        <v>1312</v>
      </c>
      <c r="B613" s="4">
        <v>16</v>
      </c>
      <c r="C613" s="3" t="s">
        <v>136</v>
      </c>
      <c r="D613" s="3" t="s">
        <v>1313</v>
      </c>
      <c r="E613" s="3" t="s">
        <v>436</v>
      </c>
      <c r="F613" s="5"/>
      <c r="H613" s="3" t="s">
        <v>2019</v>
      </c>
      <c r="I613" s="6">
        <v>1</v>
      </c>
      <c r="J613" t="b">
        <f t="shared" si="9"/>
        <v>1</v>
      </c>
      <c r="K613" s="7" t="s">
        <v>1312</v>
      </c>
      <c r="L613" s="7" t="s">
        <v>1313</v>
      </c>
      <c r="M613" s="7" t="s">
        <v>2512</v>
      </c>
      <c r="N613" s="7" t="s">
        <v>2019</v>
      </c>
      <c r="O613" s="6">
        <v>16</v>
      </c>
      <c r="P613" s="7" t="s">
        <v>1987</v>
      </c>
      <c r="Q613" s="7" t="s">
        <v>1947</v>
      </c>
      <c r="R613" s="8"/>
      <c r="S613" s="7" t="s">
        <v>1943</v>
      </c>
      <c r="T613" s="7" t="s">
        <v>436</v>
      </c>
      <c r="U613" s="7" t="s">
        <v>1312</v>
      </c>
      <c r="V613" s="8"/>
      <c r="W613" s="8"/>
      <c r="X613" s="6" t="b">
        <v>0</v>
      </c>
      <c r="Y613" s="7" t="s">
        <v>136</v>
      </c>
      <c r="Z613" s="7" t="s">
        <v>1944</v>
      </c>
      <c r="AA613" s="6" t="b">
        <v>0</v>
      </c>
      <c r="AB613" s="6">
        <v>4517</v>
      </c>
      <c r="AC613" s="6">
        <v>151</v>
      </c>
      <c r="AD613" s="6">
        <v>813</v>
      </c>
      <c r="AE613" s="6">
        <v>5491</v>
      </c>
      <c r="AF613" s="7" t="s">
        <v>436</v>
      </c>
      <c r="AG613" s="7" t="s">
        <v>136</v>
      </c>
      <c r="AH613" s="6">
        <v>1</v>
      </c>
    </row>
    <row r="614" spans="1:34" ht="15">
      <c r="A614" s="3" t="s">
        <v>1314</v>
      </c>
      <c r="B614" s="4">
        <v>16</v>
      </c>
      <c r="C614" s="3" t="s">
        <v>136</v>
      </c>
      <c r="D614" s="3" t="s">
        <v>1315</v>
      </c>
      <c r="E614" s="3" t="s">
        <v>436</v>
      </c>
      <c r="F614" s="5"/>
      <c r="H614" s="3" t="s">
        <v>2019</v>
      </c>
      <c r="I614" s="6">
        <v>1</v>
      </c>
      <c r="J614" t="b">
        <f t="shared" si="9"/>
        <v>1</v>
      </c>
      <c r="K614" s="7" t="s">
        <v>1314</v>
      </c>
      <c r="L614" s="7" t="s">
        <v>1315</v>
      </c>
      <c r="M614" s="7" t="s">
        <v>2513</v>
      </c>
      <c r="N614" s="7" t="s">
        <v>2019</v>
      </c>
      <c r="O614" s="6">
        <v>16</v>
      </c>
      <c r="P614" s="7" t="s">
        <v>1987</v>
      </c>
      <c r="Q614" s="7" t="s">
        <v>1948</v>
      </c>
      <c r="R614" s="8"/>
      <c r="S614" s="7" t="s">
        <v>1943</v>
      </c>
      <c r="T614" s="7" t="s">
        <v>436</v>
      </c>
      <c r="U614" s="7" t="s">
        <v>1314</v>
      </c>
      <c r="V614" s="8"/>
      <c r="W614" s="8"/>
      <c r="X614" s="6" t="b">
        <v>0</v>
      </c>
      <c r="Y614" s="7" t="s">
        <v>136</v>
      </c>
      <c r="Z614" s="7" t="s">
        <v>1944</v>
      </c>
      <c r="AA614" s="6" t="b">
        <v>0</v>
      </c>
      <c r="AB614" s="6">
        <v>6722</v>
      </c>
      <c r="AC614" s="6">
        <v>32</v>
      </c>
      <c r="AD614" s="6">
        <v>505</v>
      </c>
      <c r="AE614" s="6">
        <v>10978</v>
      </c>
      <c r="AF614" s="7" t="s">
        <v>436</v>
      </c>
      <c r="AG614" s="7" t="s">
        <v>136</v>
      </c>
      <c r="AH614" s="6">
        <v>1</v>
      </c>
    </row>
    <row r="615" spans="1:34" ht="15">
      <c r="A615" s="3" t="s">
        <v>1316</v>
      </c>
      <c r="B615" s="4">
        <v>16</v>
      </c>
      <c r="C615" s="3" t="s">
        <v>136</v>
      </c>
      <c r="D615" s="3" t="s">
        <v>1317</v>
      </c>
      <c r="E615" s="3" t="s">
        <v>235</v>
      </c>
      <c r="F615" s="5"/>
      <c r="H615" s="3" t="s">
        <v>2019</v>
      </c>
      <c r="I615" s="6">
        <v>1</v>
      </c>
      <c r="J615" t="b">
        <f t="shared" si="9"/>
        <v>1</v>
      </c>
      <c r="K615" s="7" t="s">
        <v>1316</v>
      </c>
      <c r="L615" s="7" t="s">
        <v>1317</v>
      </c>
      <c r="M615" s="7" t="s">
        <v>2514</v>
      </c>
      <c r="N615" s="7" t="s">
        <v>2019</v>
      </c>
      <c r="O615" s="6">
        <v>16</v>
      </c>
      <c r="P615" s="7" t="s">
        <v>1987</v>
      </c>
      <c r="Q615" s="7" t="s">
        <v>1949</v>
      </c>
      <c r="R615" s="8"/>
      <c r="S615" s="7" t="s">
        <v>1943</v>
      </c>
      <c r="T615" s="7" t="s">
        <v>235</v>
      </c>
      <c r="U615" s="7" t="s">
        <v>1316</v>
      </c>
      <c r="V615" s="8"/>
      <c r="W615" s="8"/>
      <c r="X615" s="6" t="b">
        <v>0</v>
      </c>
      <c r="Y615" s="7" t="s">
        <v>136</v>
      </c>
      <c r="Z615" s="7" t="s">
        <v>1944</v>
      </c>
      <c r="AA615" s="6" t="b">
        <v>0</v>
      </c>
      <c r="AB615" s="6">
        <v>0</v>
      </c>
      <c r="AC615" s="6">
        <v>0</v>
      </c>
      <c r="AD615" s="6">
        <v>0</v>
      </c>
      <c r="AE615" s="6">
        <v>0</v>
      </c>
      <c r="AF615" s="7" t="s">
        <v>235</v>
      </c>
      <c r="AG615" s="7" t="s">
        <v>136</v>
      </c>
      <c r="AH615" s="6">
        <v>1</v>
      </c>
    </row>
    <row r="616" spans="1:34" ht="15">
      <c r="A616" s="3" t="s">
        <v>1318</v>
      </c>
      <c r="B616" s="4">
        <v>16</v>
      </c>
      <c r="C616" s="3" t="s">
        <v>136</v>
      </c>
      <c r="D616" s="3" t="s">
        <v>1319</v>
      </c>
      <c r="E616" s="3" t="s">
        <v>436</v>
      </c>
      <c r="F616" s="5"/>
      <c r="H616" s="3" t="s">
        <v>2019</v>
      </c>
      <c r="I616" s="6">
        <v>1</v>
      </c>
      <c r="J616" t="b">
        <f t="shared" si="9"/>
        <v>1</v>
      </c>
      <c r="K616" s="7" t="s">
        <v>1318</v>
      </c>
      <c r="L616" s="7" t="s">
        <v>1319</v>
      </c>
      <c r="M616" s="7" t="s">
        <v>2515</v>
      </c>
      <c r="N616" s="7" t="s">
        <v>2019</v>
      </c>
      <c r="O616" s="6">
        <v>16</v>
      </c>
      <c r="P616" s="7" t="s">
        <v>1987</v>
      </c>
      <c r="Q616" s="7" t="s">
        <v>1950</v>
      </c>
      <c r="R616" s="8"/>
      <c r="S616" s="7" t="s">
        <v>1943</v>
      </c>
      <c r="T616" s="7" t="s">
        <v>436</v>
      </c>
      <c r="U616" s="7" t="s">
        <v>1318</v>
      </c>
      <c r="V616" s="8"/>
      <c r="W616" s="8"/>
      <c r="X616" s="6" t="b">
        <v>0</v>
      </c>
      <c r="Y616" s="7" t="s">
        <v>136</v>
      </c>
      <c r="Z616" s="7" t="s">
        <v>1944</v>
      </c>
      <c r="AA616" s="6" t="b">
        <v>0</v>
      </c>
      <c r="AB616" s="8"/>
      <c r="AC616" s="8"/>
      <c r="AD616" s="8"/>
      <c r="AE616" s="8"/>
      <c r="AF616" s="7" t="s">
        <v>436</v>
      </c>
      <c r="AG616" s="7" t="s">
        <v>136</v>
      </c>
      <c r="AH616" s="6">
        <v>1</v>
      </c>
    </row>
    <row r="617" spans="1:34" ht="15">
      <c r="A617" s="3" t="s">
        <v>1320</v>
      </c>
      <c r="B617" s="4">
        <v>15</v>
      </c>
      <c r="C617" s="3" t="s">
        <v>139</v>
      </c>
      <c r="D617" s="3" t="s">
        <v>1321</v>
      </c>
      <c r="E617" s="3" t="s">
        <v>436</v>
      </c>
      <c r="F617" s="5"/>
      <c r="H617" s="3" t="s">
        <v>2019</v>
      </c>
      <c r="I617" s="6">
        <v>1</v>
      </c>
      <c r="J617" t="b">
        <f t="shared" si="9"/>
        <v>1</v>
      </c>
      <c r="K617" s="7" t="s">
        <v>1320</v>
      </c>
      <c r="L617" s="7" t="s">
        <v>1321</v>
      </c>
      <c r="M617" s="7" t="s">
        <v>2516</v>
      </c>
      <c r="N617" s="7" t="s">
        <v>2019</v>
      </c>
      <c r="O617" s="6">
        <v>15</v>
      </c>
      <c r="P617" s="7" t="s">
        <v>1988</v>
      </c>
      <c r="Q617" s="7" t="s">
        <v>2066</v>
      </c>
      <c r="R617" s="8"/>
      <c r="S617" s="7" t="s">
        <v>1943</v>
      </c>
      <c r="T617" s="7" t="s">
        <v>436</v>
      </c>
      <c r="U617" s="7" t="s">
        <v>1320</v>
      </c>
      <c r="V617" s="8"/>
      <c r="W617" s="8"/>
      <c r="X617" s="6" t="b">
        <v>0</v>
      </c>
      <c r="Y617" s="7" t="s">
        <v>139</v>
      </c>
      <c r="Z617" s="7" t="s">
        <v>1944</v>
      </c>
      <c r="AA617" s="6" t="b">
        <v>0</v>
      </c>
      <c r="AB617" s="6">
        <v>3400</v>
      </c>
      <c r="AC617" s="8"/>
      <c r="AD617" s="8"/>
      <c r="AE617" s="8"/>
      <c r="AF617" s="7" t="s">
        <v>436</v>
      </c>
      <c r="AG617" s="7" t="s">
        <v>139</v>
      </c>
      <c r="AH617" s="6">
        <v>1</v>
      </c>
    </row>
    <row r="618" spans="1:34" ht="15">
      <c r="A618" s="3" t="s">
        <v>1322</v>
      </c>
      <c r="B618" s="4">
        <v>15</v>
      </c>
      <c r="C618" s="3" t="s">
        <v>139</v>
      </c>
      <c r="D618" s="3" t="s">
        <v>1323</v>
      </c>
      <c r="E618" s="3" t="s">
        <v>433</v>
      </c>
      <c r="F618" s="5"/>
      <c r="H618" s="3" t="s">
        <v>2019</v>
      </c>
      <c r="I618" s="6">
        <v>1</v>
      </c>
      <c r="J618" t="b">
        <f t="shared" si="9"/>
        <v>1</v>
      </c>
      <c r="K618" s="7" t="s">
        <v>1322</v>
      </c>
      <c r="L618" s="7" t="s">
        <v>1323</v>
      </c>
      <c r="M618" s="7" t="s">
        <v>2517</v>
      </c>
      <c r="N618" s="7" t="s">
        <v>2019</v>
      </c>
      <c r="O618" s="6">
        <v>15</v>
      </c>
      <c r="P618" s="7" t="s">
        <v>1988</v>
      </c>
      <c r="Q618" s="7" t="s">
        <v>2045</v>
      </c>
      <c r="R618" s="8"/>
      <c r="S618" s="7" t="s">
        <v>1943</v>
      </c>
      <c r="T618" s="7" t="s">
        <v>433</v>
      </c>
      <c r="U618" s="7" t="s">
        <v>1322</v>
      </c>
      <c r="V618" s="8"/>
      <c r="W618" s="8"/>
      <c r="X618" s="6" t="b">
        <v>0</v>
      </c>
      <c r="Y618" s="7" t="s">
        <v>139</v>
      </c>
      <c r="Z618" s="7" t="s">
        <v>1944</v>
      </c>
      <c r="AA618" s="6" t="b">
        <v>0</v>
      </c>
      <c r="AB618" s="6">
        <v>5215</v>
      </c>
      <c r="AC618" s="8"/>
      <c r="AD618" s="8"/>
      <c r="AE618" s="8"/>
      <c r="AF618" s="7" t="s">
        <v>433</v>
      </c>
      <c r="AG618" s="7" t="s">
        <v>139</v>
      </c>
      <c r="AH618" s="6">
        <v>1</v>
      </c>
    </row>
    <row r="619" spans="1:34" ht="15">
      <c r="A619" s="3" t="s">
        <v>1324</v>
      </c>
      <c r="B619" s="4">
        <v>15</v>
      </c>
      <c r="C619" s="3" t="s">
        <v>139</v>
      </c>
      <c r="D619" s="3" t="s">
        <v>1325</v>
      </c>
      <c r="E619" s="3" t="s">
        <v>428</v>
      </c>
      <c r="F619" s="5"/>
      <c r="H619" s="3" t="s">
        <v>2019</v>
      </c>
      <c r="I619" s="6">
        <v>1</v>
      </c>
      <c r="J619" t="b">
        <f t="shared" si="9"/>
        <v>1</v>
      </c>
      <c r="K619" s="7" t="s">
        <v>1324</v>
      </c>
      <c r="L619" s="7" t="s">
        <v>1325</v>
      </c>
      <c r="M619" s="7" t="s">
        <v>2518</v>
      </c>
      <c r="N619" s="7" t="s">
        <v>2019</v>
      </c>
      <c r="O619" s="6">
        <v>15</v>
      </c>
      <c r="P619" s="7" t="s">
        <v>1988</v>
      </c>
      <c r="Q619" s="7" t="s">
        <v>2051</v>
      </c>
      <c r="R619" s="8"/>
      <c r="S619" s="7" t="s">
        <v>1943</v>
      </c>
      <c r="T619" s="7" t="s">
        <v>428</v>
      </c>
      <c r="U619" s="7" t="s">
        <v>1324</v>
      </c>
      <c r="V619" s="8"/>
      <c r="W619" s="8"/>
      <c r="X619" s="6" t="b">
        <v>0</v>
      </c>
      <c r="Y619" s="7" t="s">
        <v>139</v>
      </c>
      <c r="Z619" s="7" t="s">
        <v>1944</v>
      </c>
      <c r="AA619" s="6" t="b">
        <v>0</v>
      </c>
      <c r="AB619" s="6">
        <v>9509</v>
      </c>
      <c r="AC619" s="8"/>
      <c r="AD619" s="8"/>
      <c r="AE619" s="8"/>
      <c r="AF619" s="7" t="s">
        <v>428</v>
      </c>
      <c r="AG619" s="7" t="s">
        <v>139</v>
      </c>
      <c r="AH619" s="6">
        <v>1</v>
      </c>
    </row>
    <row r="620" spans="1:34" ht="15">
      <c r="A620" s="3" t="s">
        <v>1326</v>
      </c>
      <c r="B620" s="4">
        <v>15</v>
      </c>
      <c r="C620" s="3" t="s">
        <v>139</v>
      </c>
      <c r="D620" s="3" t="s">
        <v>1327</v>
      </c>
      <c r="E620" s="3" t="s">
        <v>436</v>
      </c>
      <c r="F620" s="5"/>
      <c r="H620" s="3" t="s">
        <v>2019</v>
      </c>
      <c r="I620" s="6">
        <v>1</v>
      </c>
      <c r="J620" t="b">
        <f t="shared" si="9"/>
        <v>1</v>
      </c>
      <c r="K620" s="7" t="s">
        <v>1326</v>
      </c>
      <c r="L620" s="7" t="s">
        <v>1327</v>
      </c>
      <c r="M620" s="7" t="s">
        <v>2519</v>
      </c>
      <c r="N620" s="7" t="s">
        <v>2019</v>
      </c>
      <c r="O620" s="6">
        <v>15</v>
      </c>
      <c r="P620" s="7" t="s">
        <v>1988</v>
      </c>
      <c r="Q620" s="7" t="s">
        <v>2053</v>
      </c>
      <c r="R620" s="8"/>
      <c r="S620" s="7" t="s">
        <v>1943</v>
      </c>
      <c r="T620" s="7" t="s">
        <v>436</v>
      </c>
      <c r="U620" s="7" t="s">
        <v>1326</v>
      </c>
      <c r="V620" s="8"/>
      <c r="W620" s="8"/>
      <c r="X620" s="6" t="b">
        <v>0</v>
      </c>
      <c r="Y620" s="7" t="s">
        <v>139</v>
      </c>
      <c r="Z620" s="7" t="s">
        <v>1944</v>
      </c>
      <c r="AA620" s="6" t="b">
        <v>0</v>
      </c>
      <c r="AB620" s="6">
        <v>3998</v>
      </c>
      <c r="AC620" s="8"/>
      <c r="AD620" s="8"/>
      <c r="AE620" s="8"/>
      <c r="AF620" s="7" t="s">
        <v>436</v>
      </c>
      <c r="AG620" s="7" t="s">
        <v>139</v>
      </c>
      <c r="AH620" s="6">
        <v>1</v>
      </c>
    </row>
    <row r="621" spans="1:34" ht="15">
      <c r="A621" s="3" t="s">
        <v>1328</v>
      </c>
      <c r="B621" s="4">
        <v>15</v>
      </c>
      <c r="C621" s="3" t="s">
        <v>139</v>
      </c>
      <c r="D621" s="3" t="s">
        <v>1329</v>
      </c>
      <c r="E621" s="3" t="s">
        <v>436</v>
      </c>
      <c r="F621" s="5"/>
      <c r="H621" s="3" t="s">
        <v>2019</v>
      </c>
      <c r="I621" s="6">
        <v>1</v>
      </c>
      <c r="J621" t="b">
        <f t="shared" si="9"/>
        <v>1</v>
      </c>
      <c r="K621" s="7" t="s">
        <v>1328</v>
      </c>
      <c r="L621" s="7" t="s">
        <v>1329</v>
      </c>
      <c r="M621" s="7" t="s">
        <v>2520</v>
      </c>
      <c r="N621" s="7" t="s">
        <v>2019</v>
      </c>
      <c r="O621" s="6">
        <v>15</v>
      </c>
      <c r="P621" s="7" t="s">
        <v>1988</v>
      </c>
      <c r="Q621" s="7" t="s">
        <v>2036</v>
      </c>
      <c r="R621" s="8"/>
      <c r="S621" s="7" t="s">
        <v>1943</v>
      </c>
      <c r="T621" s="7" t="s">
        <v>436</v>
      </c>
      <c r="U621" s="7" t="s">
        <v>1328</v>
      </c>
      <c r="V621" s="8"/>
      <c r="W621" s="8"/>
      <c r="X621" s="6" t="b">
        <v>0</v>
      </c>
      <c r="Y621" s="7" t="s">
        <v>139</v>
      </c>
      <c r="Z621" s="7" t="s">
        <v>1944</v>
      </c>
      <c r="AA621" s="6" t="b">
        <v>0</v>
      </c>
      <c r="AB621" s="6">
        <v>3061</v>
      </c>
      <c r="AC621" s="8"/>
      <c r="AD621" s="8"/>
      <c r="AE621" s="8"/>
      <c r="AF621" s="7" t="s">
        <v>436</v>
      </c>
      <c r="AG621" s="7" t="s">
        <v>139</v>
      </c>
      <c r="AH621" s="6">
        <v>1</v>
      </c>
    </row>
    <row r="622" spans="1:34" ht="15">
      <c r="A622" s="3" t="s">
        <v>1330</v>
      </c>
      <c r="B622" s="4">
        <v>15</v>
      </c>
      <c r="C622" s="3" t="s">
        <v>139</v>
      </c>
      <c r="D622" s="3" t="s">
        <v>1331</v>
      </c>
      <c r="E622" s="3" t="s">
        <v>436</v>
      </c>
      <c r="F622" s="5"/>
      <c r="H622" s="3" t="s">
        <v>2019</v>
      </c>
      <c r="I622" s="6">
        <v>1</v>
      </c>
      <c r="J622" t="b">
        <f t="shared" si="9"/>
        <v>1</v>
      </c>
      <c r="K622" s="7" t="s">
        <v>1330</v>
      </c>
      <c r="L622" s="7" t="s">
        <v>1331</v>
      </c>
      <c r="M622" s="7" t="s">
        <v>2521</v>
      </c>
      <c r="N622" s="7" t="s">
        <v>2019</v>
      </c>
      <c r="O622" s="6">
        <v>15</v>
      </c>
      <c r="P622" s="7" t="s">
        <v>1988</v>
      </c>
      <c r="Q622" s="7" t="s">
        <v>2055</v>
      </c>
      <c r="R622" s="8"/>
      <c r="S622" s="7" t="s">
        <v>1943</v>
      </c>
      <c r="T622" s="7" t="s">
        <v>436</v>
      </c>
      <c r="U622" s="7" t="s">
        <v>1330</v>
      </c>
      <c r="V622" s="8"/>
      <c r="W622" s="8"/>
      <c r="X622" s="6" t="b">
        <v>0</v>
      </c>
      <c r="Y622" s="7" t="s">
        <v>139</v>
      </c>
      <c r="Z622" s="7" t="s">
        <v>1944</v>
      </c>
      <c r="AA622" s="6" t="b">
        <v>0</v>
      </c>
      <c r="AB622" s="6">
        <v>5603</v>
      </c>
      <c r="AC622" s="8"/>
      <c r="AD622" s="8"/>
      <c r="AE622" s="8"/>
      <c r="AF622" s="7" t="s">
        <v>436</v>
      </c>
      <c r="AG622" s="7" t="s">
        <v>139</v>
      </c>
      <c r="AH622" s="6">
        <v>1</v>
      </c>
    </row>
    <row r="623" spans="1:34" ht="15">
      <c r="A623" s="3" t="s">
        <v>1332</v>
      </c>
      <c r="B623" s="4">
        <v>18</v>
      </c>
      <c r="C623" s="3" t="s">
        <v>142</v>
      </c>
      <c r="D623" s="3" t="s">
        <v>1333</v>
      </c>
      <c r="E623" s="3" t="s">
        <v>436</v>
      </c>
      <c r="F623" s="5"/>
      <c r="H623" s="3" t="s">
        <v>2019</v>
      </c>
      <c r="I623" s="6">
        <v>3</v>
      </c>
      <c r="J623" t="b">
        <f t="shared" si="9"/>
        <v>1</v>
      </c>
      <c r="K623" s="7" t="s">
        <v>1332</v>
      </c>
      <c r="L623" s="7" t="s">
        <v>1333</v>
      </c>
      <c r="M623" s="7" t="s">
        <v>2522</v>
      </c>
      <c r="N623" s="7" t="s">
        <v>2019</v>
      </c>
      <c r="O623" s="6">
        <v>18</v>
      </c>
      <c r="P623" s="7" t="s">
        <v>1989</v>
      </c>
      <c r="Q623" s="7" t="s">
        <v>2066</v>
      </c>
      <c r="R623" s="8"/>
      <c r="S623" s="7" t="s">
        <v>1943</v>
      </c>
      <c r="T623" s="7" t="s">
        <v>436</v>
      </c>
      <c r="U623" s="7" t="s">
        <v>1332</v>
      </c>
      <c r="V623" s="8"/>
      <c r="W623" s="8"/>
      <c r="X623" s="6" t="b">
        <v>0</v>
      </c>
      <c r="Y623" s="7" t="s">
        <v>142</v>
      </c>
      <c r="Z623" s="7" t="s">
        <v>1944</v>
      </c>
      <c r="AA623" s="6" t="b">
        <v>0</v>
      </c>
      <c r="AB623" s="6">
        <v>30637</v>
      </c>
      <c r="AC623" s="6">
        <v>2698</v>
      </c>
      <c r="AD623" s="6">
        <v>9352</v>
      </c>
      <c r="AE623" s="6">
        <v>42687</v>
      </c>
      <c r="AF623" s="7" t="s">
        <v>436</v>
      </c>
      <c r="AG623" s="7" t="s">
        <v>142</v>
      </c>
      <c r="AH623" s="6">
        <v>3</v>
      </c>
    </row>
    <row r="624" spans="1:34" ht="15">
      <c r="A624" s="3" t="s">
        <v>1334</v>
      </c>
      <c r="B624" s="4">
        <v>18</v>
      </c>
      <c r="C624" s="3" t="s">
        <v>142</v>
      </c>
      <c r="D624" s="3" t="s">
        <v>1335</v>
      </c>
      <c r="E624" s="3" t="s">
        <v>436</v>
      </c>
      <c r="F624" s="5"/>
      <c r="H624" s="3" t="s">
        <v>2019</v>
      </c>
      <c r="I624" s="6">
        <v>3</v>
      </c>
      <c r="J624" t="b">
        <f t="shared" si="9"/>
        <v>1</v>
      </c>
      <c r="K624" s="7" t="s">
        <v>1334</v>
      </c>
      <c r="L624" s="7" t="s">
        <v>1335</v>
      </c>
      <c r="M624" s="7" t="s">
        <v>2523</v>
      </c>
      <c r="N624" s="7" t="s">
        <v>2019</v>
      </c>
      <c r="O624" s="6">
        <v>18</v>
      </c>
      <c r="P624" s="7" t="s">
        <v>1989</v>
      </c>
      <c r="Q624" s="7" t="s">
        <v>2045</v>
      </c>
      <c r="R624" s="8"/>
      <c r="S624" s="7" t="s">
        <v>1943</v>
      </c>
      <c r="T624" s="7" t="s">
        <v>436</v>
      </c>
      <c r="U624" s="7" t="s">
        <v>1334</v>
      </c>
      <c r="V624" s="8"/>
      <c r="W624" s="8"/>
      <c r="X624" s="6" t="b">
        <v>0</v>
      </c>
      <c r="Y624" s="7" t="s">
        <v>142</v>
      </c>
      <c r="Z624" s="7" t="s">
        <v>1944</v>
      </c>
      <c r="AA624" s="6" t="b">
        <v>0</v>
      </c>
      <c r="AB624" s="8"/>
      <c r="AC624" s="8"/>
      <c r="AD624" s="8"/>
      <c r="AE624" s="8"/>
      <c r="AF624" s="7" t="s">
        <v>436</v>
      </c>
      <c r="AG624" s="7" t="s">
        <v>142</v>
      </c>
      <c r="AH624" s="6">
        <v>3</v>
      </c>
    </row>
    <row r="625" spans="1:34" ht="15">
      <c r="A625" s="3" t="s">
        <v>1336</v>
      </c>
      <c r="B625" s="4">
        <v>18</v>
      </c>
      <c r="C625" s="3" t="s">
        <v>142</v>
      </c>
      <c r="D625" s="3" t="s">
        <v>1337</v>
      </c>
      <c r="E625" s="3" t="s">
        <v>433</v>
      </c>
      <c r="F625" s="5"/>
      <c r="H625" s="3" t="s">
        <v>2019</v>
      </c>
      <c r="I625" s="6">
        <v>3</v>
      </c>
      <c r="J625" t="b">
        <f t="shared" si="9"/>
        <v>1</v>
      </c>
      <c r="K625" s="7" t="s">
        <v>1336</v>
      </c>
      <c r="L625" s="7" t="s">
        <v>1337</v>
      </c>
      <c r="M625" s="7" t="s">
        <v>2524</v>
      </c>
      <c r="N625" s="7" t="s">
        <v>2019</v>
      </c>
      <c r="O625" s="6">
        <v>18</v>
      </c>
      <c r="P625" s="7" t="s">
        <v>1989</v>
      </c>
      <c r="Q625" s="7" t="s">
        <v>2051</v>
      </c>
      <c r="R625" s="8"/>
      <c r="S625" s="7" t="s">
        <v>1943</v>
      </c>
      <c r="T625" s="7" t="s">
        <v>433</v>
      </c>
      <c r="U625" s="7" t="s">
        <v>1336</v>
      </c>
      <c r="V625" s="8"/>
      <c r="W625" s="8"/>
      <c r="X625" s="6" t="b">
        <v>0</v>
      </c>
      <c r="Y625" s="7" t="s">
        <v>142</v>
      </c>
      <c r="Z625" s="7" t="s">
        <v>1944</v>
      </c>
      <c r="AA625" s="6" t="b">
        <v>0</v>
      </c>
      <c r="AB625" s="6">
        <v>11912</v>
      </c>
      <c r="AC625" s="6">
        <v>1233</v>
      </c>
      <c r="AD625" s="6">
        <v>1840</v>
      </c>
      <c r="AE625" s="6">
        <v>15822</v>
      </c>
      <c r="AF625" s="7" t="s">
        <v>433</v>
      </c>
      <c r="AG625" s="7" t="s">
        <v>142</v>
      </c>
      <c r="AH625" s="6">
        <v>3</v>
      </c>
    </row>
    <row r="626" spans="1:34" ht="15">
      <c r="A626" s="3" t="s">
        <v>1338</v>
      </c>
      <c r="B626" s="4">
        <v>18</v>
      </c>
      <c r="C626" s="3" t="s">
        <v>142</v>
      </c>
      <c r="D626" s="3" t="s">
        <v>1339</v>
      </c>
      <c r="E626" s="3" t="s">
        <v>433</v>
      </c>
      <c r="F626" s="5"/>
      <c r="H626" s="3" t="s">
        <v>2019</v>
      </c>
      <c r="I626" s="6">
        <v>3</v>
      </c>
      <c r="J626" t="b">
        <f t="shared" si="9"/>
        <v>1</v>
      </c>
      <c r="K626" s="7" t="s">
        <v>1338</v>
      </c>
      <c r="L626" s="7" t="s">
        <v>1339</v>
      </c>
      <c r="M626" s="7" t="s">
        <v>2525</v>
      </c>
      <c r="N626" s="7" t="s">
        <v>2019</v>
      </c>
      <c r="O626" s="6">
        <v>18</v>
      </c>
      <c r="P626" s="7" t="s">
        <v>1989</v>
      </c>
      <c r="Q626" s="7" t="s">
        <v>2053</v>
      </c>
      <c r="R626" s="8"/>
      <c r="S626" s="7" t="s">
        <v>1943</v>
      </c>
      <c r="T626" s="7" t="s">
        <v>433</v>
      </c>
      <c r="U626" s="7" t="s">
        <v>1338</v>
      </c>
      <c r="V626" s="8"/>
      <c r="W626" s="8"/>
      <c r="X626" s="6" t="b">
        <v>0</v>
      </c>
      <c r="Y626" s="7" t="s">
        <v>142</v>
      </c>
      <c r="Z626" s="7" t="s">
        <v>1944</v>
      </c>
      <c r="AA626" s="6" t="b">
        <v>0</v>
      </c>
      <c r="AB626" s="8"/>
      <c r="AC626" s="8"/>
      <c r="AD626" s="8"/>
      <c r="AE626" s="8"/>
      <c r="AF626" s="7" t="s">
        <v>433</v>
      </c>
      <c r="AG626" s="7" t="s">
        <v>142</v>
      </c>
      <c r="AH626" s="6">
        <v>3</v>
      </c>
    </row>
    <row r="627" spans="1:34" ht="15">
      <c r="A627" s="3" t="s">
        <v>1340</v>
      </c>
      <c r="B627" s="4">
        <v>18</v>
      </c>
      <c r="C627" s="3" t="s">
        <v>142</v>
      </c>
      <c r="D627" s="3" t="s">
        <v>1341</v>
      </c>
      <c r="E627" s="3" t="s">
        <v>436</v>
      </c>
      <c r="F627" s="5"/>
      <c r="H627" s="3" t="s">
        <v>2019</v>
      </c>
      <c r="I627" s="6">
        <v>3</v>
      </c>
      <c r="J627" t="b">
        <f t="shared" si="9"/>
        <v>1</v>
      </c>
      <c r="K627" s="7" t="s">
        <v>1340</v>
      </c>
      <c r="L627" s="7" t="s">
        <v>1341</v>
      </c>
      <c r="M627" s="7" t="s">
        <v>2526</v>
      </c>
      <c r="N627" s="7" t="s">
        <v>2019</v>
      </c>
      <c r="O627" s="6">
        <v>18</v>
      </c>
      <c r="P627" s="7" t="s">
        <v>1989</v>
      </c>
      <c r="Q627" s="7" t="s">
        <v>2036</v>
      </c>
      <c r="R627" s="8"/>
      <c r="S627" s="7" t="s">
        <v>1943</v>
      </c>
      <c r="T627" s="7" t="s">
        <v>436</v>
      </c>
      <c r="U627" s="7" t="s">
        <v>1340</v>
      </c>
      <c r="V627" s="8"/>
      <c r="W627" s="8"/>
      <c r="X627" s="6" t="b">
        <v>0</v>
      </c>
      <c r="Y627" s="7" t="s">
        <v>142</v>
      </c>
      <c r="Z627" s="7" t="s">
        <v>1944</v>
      </c>
      <c r="AA627" s="6" t="b">
        <v>0</v>
      </c>
      <c r="AB627" s="6">
        <v>28033</v>
      </c>
      <c r="AC627" s="6">
        <v>1726</v>
      </c>
      <c r="AD627" s="6">
        <v>4398</v>
      </c>
      <c r="AE627" s="6">
        <v>36076</v>
      </c>
      <c r="AF627" s="7" t="s">
        <v>436</v>
      </c>
      <c r="AG627" s="7" t="s">
        <v>142</v>
      </c>
      <c r="AH627" s="6">
        <v>3</v>
      </c>
    </row>
    <row r="628" spans="1:34" ht="15">
      <c r="A628" s="3" t="s">
        <v>1342</v>
      </c>
      <c r="B628" s="4">
        <v>18</v>
      </c>
      <c r="C628" s="3" t="s">
        <v>142</v>
      </c>
      <c r="D628" s="3" t="s">
        <v>1343</v>
      </c>
      <c r="E628" s="3" t="s">
        <v>428</v>
      </c>
      <c r="F628" s="5"/>
      <c r="H628" s="3" t="s">
        <v>2019</v>
      </c>
      <c r="I628" s="6">
        <v>3</v>
      </c>
      <c r="J628" t="b">
        <f t="shared" si="9"/>
        <v>1</v>
      </c>
      <c r="K628" s="7" t="s">
        <v>1342</v>
      </c>
      <c r="L628" s="7" t="s">
        <v>1343</v>
      </c>
      <c r="M628" s="7" t="s">
        <v>2527</v>
      </c>
      <c r="N628" s="7" t="s">
        <v>2019</v>
      </c>
      <c r="O628" s="6">
        <v>18</v>
      </c>
      <c r="P628" s="7" t="s">
        <v>1989</v>
      </c>
      <c r="Q628" s="7" t="s">
        <v>2055</v>
      </c>
      <c r="R628" s="8"/>
      <c r="S628" s="7" t="s">
        <v>1943</v>
      </c>
      <c r="T628" s="7" t="s">
        <v>428</v>
      </c>
      <c r="U628" s="7" t="s">
        <v>1342</v>
      </c>
      <c r="V628" s="8"/>
      <c r="W628" s="8"/>
      <c r="X628" s="6" t="b">
        <v>0</v>
      </c>
      <c r="Y628" s="7" t="s">
        <v>142</v>
      </c>
      <c r="Z628" s="7" t="s">
        <v>1944</v>
      </c>
      <c r="AA628" s="6" t="b">
        <v>0</v>
      </c>
      <c r="AB628" s="6">
        <v>9821</v>
      </c>
      <c r="AC628" s="6">
        <v>610</v>
      </c>
      <c r="AD628" s="6">
        <v>252</v>
      </c>
      <c r="AE628" s="6">
        <v>10683</v>
      </c>
      <c r="AF628" s="7" t="s">
        <v>428</v>
      </c>
      <c r="AG628" s="7" t="s">
        <v>142</v>
      </c>
      <c r="AH628" s="6">
        <v>3</v>
      </c>
    </row>
    <row r="629" spans="1:34" ht="15">
      <c r="A629" s="3" t="s">
        <v>1344</v>
      </c>
      <c r="B629" s="4">
        <v>18</v>
      </c>
      <c r="C629" s="3" t="s">
        <v>142</v>
      </c>
      <c r="D629" s="3" t="s">
        <v>1345</v>
      </c>
      <c r="E629" s="3" t="s">
        <v>433</v>
      </c>
      <c r="F629" s="5"/>
      <c r="H629" s="3" t="s">
        <v>2019</v>
      </c>
      <c r="I629" s="6">
        <v>3</v>
      </c>
      <c r="J629" t="b">
        <f t="shared" si="9"/>
        <v>1</v>
      </c>
      <c r="K629" s="7" t="s">
        <v>1344</v>
      </c>
      <c r="L629" s="7" t="s">
        <v>1345</v>
      </c>
      <c r="M629" s="7" t="s">
        <v>2528</v>
      </c>
      <c r="N629" s="7" t="s">
        <v>2019</v>
      </c>
      <c r="O629" s="6">
        <v>18</v>
      </c>
      <c r="P629" s="7" t="s">
        <v>1989</v>
      </c>
      <c r="Q629" s="7" t="s">
        <v>2093</v>
      </c>
      <c r="R629" s="8"/>
      <c r="S629" s="7" t="s">
        <v>1943</v>
      </c>
      <c r="T629" s="7" t="s">
        <v>433</v>
      </c>
      <c r="U629" s="7" t="s">
        <v>1344</v>
      </c>
      <c r="V629" s="8"/>
      <c r="W629" s="8"/>
      <c r="X629" s="6" t="b">
        <v>0</v>
      </c>
      <c r="Y629" s="7" t="s">
        <v>142</v>
      </c>
      <c r="Z629" s="7" t="s">
        <v>1944</v>
      </c>
      <c r="AA629" s="6" t="b">
        <v>0</v>
      </c>
      <c r="AB629" s="6">
        <v>51018</v>
      </c>
      <c r="AC629" s="6">
        <v>3722</v>
      </c>
      <c r="AD629" s="6">
        <v>9419</v>
      </c>
      <c r="AE629" s="6">
        <v>68783</v>
      </c>
      <c r="AF629" s="7" t="s">
        <v>433</v>
      </c>
      <c r="AG629" s="7" t="s">
        <v>142</v>
      </c>
      <c r="AH629" s="6">
        <v>3</v>
      </c>
    </row>
    <row r="630" spans="1:34" ht="15">
      <c r="A630" s="3" t="s">
        <v>1346</v>
      </c>
      <c r="B630" s="4">
        <v>18</v>
      </c>
      <c r="C630" s="3" t="s">
        <v>142</v>
      </c>
      <c r="D630" s="3" t="s">
        <v>1347</v>
      </c>
      <c r="E630" s="3" t="s">
        <v>433</v>
      </c>
      <c r="F630" s="5"/>
      <c r="H630" s="3" t="s">
        <v>2019</v>
      </c>
      <c r="I630" s="6">
        <v>3</v>
      </c>
      <c r="J630" t="b">
        <f t="shared" si="9"/>
        <v>1</v>
      </c>
      <c r="K630" s="7" t="s">
        <v>1346</v>
      </c>
      <c r="L630" s="7" t="s">
        <v>1347</v>
      </c>
      <c r="M630" s="7" t="s">
        <v>2529</v>
      </c>
      <c r="N630" s="7" t="s">
        <v>2019</v>
      </c>
      <c r="O630" s="6">
        <v>18</v>
      </c>
      <c r="P630" s="7" t="s">
        <v>1989</v>
      </c>
      <c r="Q630" s="7" t="s">
        <v>2039</v>
      </c>
      <c r="R630" s="8"/>
      <c r="S630" s="7" t="s">
        <v>1943</v>
      </c>
      <c r="T630" s="7" t="s">
        <v>433</v>
      </c>
      <c r="U630" s="7" t="s">
        <v>1346</v>
      </c>
      <c r="V630" s="8"/>
      <c r="W630" s="8"/>
      <c r="X630" s="6" t="b">
        <v>0</v>
      </c>
      <c r="Y630" s="7" t="s">
        <v>142</v>
      </c>
      <c r="Z630" s="7" t="s">
        <v>1944</v>
      </c>
      <c r="AA630" s="6" t="b">
        <v>0</v>
      </c>
      <c r="AB630" s="6">
        <v>8988</v>
      </c>
      <c r="AC630" s="6">
        <v>729</v>
      </c>
      <c r="AD630" s="6">
        <v>1122</v>
      </c>
      <c r="AE630" s="6">
        <v>10916</v>
      </c>
      <c r="AF630" s="7" t="s">
        <v>433</v>
      </c>
      <c r="AG630" s="7" t="s">
        <v>142</v>
      </c>
      <c r="AH630" s="6">
        <v>3</v>
      </c>
    </row>
    <row r="631" spans="1:34" ht="15">
      <c r="A631" s="3" t="s">
        <v>1348</v>
      </c>
      <c r="B631" s="4">
        <v>18</v>
      </c>
      <c r="C631" s="3" t="s">
        <v>142</v>
      </c>
      <c r="D631" s="3" t="s">
        <v>1349</v>
      </c>
      <c r="E631" s="3" t="s">
        <v>436</v>
      </c>
      <c r="F631" s="5"/>
      <c r="H631" s="3" t="s">
        <v>2019</v>
      </c>
      <c r="I631" s="6">
        <v>3</v>
      </c>
      <c r="J631" t="b">
        <f t="shared" si="9"/>
        <v>1</v>
      </c>
      <c r="K631" s="7" t="s">
        <v>1348</v>
      </c>
      <c r="L631" s="7" t="s">
        <v>1349</v>
      </c>
      <c r="M631" s="7" t="s">
        <v>2530</v>
      </c>
      <c r="N631" s="7" t="s">
        <v>2019</v>
      </c>
      <c r="O631" s="6">
        <v>18</v>
      </c>
      <c r="P631" s="7" t="s">
        <v>1989</v>
      </c>
      <c r="Q631" s="7" t="s">
        <v>1944</v>
      </c>
      <c r="R631" s="8"/>
      <c r="S631" s="7" t="s">
        <v>1943</v>
      </c>
      <c r="T631" s="7" t="s">
        <v>436</v>
      </c>
      <c r="U631" s="7" t="s">
        <v>1348</v>
      </c>
      <c r="V631" s="8"/>
      <c r="W631" s="8"/>
      <c r="X631" s="6" t="b">
        <v>0</v>
      </c>
      <c r="Y631" s="7" t="s">
        <v>142</v>
      </c>
      <c r="Z631" s="7" t="s">
        <v>1944</v>
      </c>
      <c r="AA631" s="6" t="b">
        <v>0</v>
      </c>
      <c r="AB631" s="6">
        <v>7743</v>
      </c>
      <c r="AC631" s="6">
        <v>1692</v>
      </c>
      <c r="AD631" s="6">
        <v>1390</v>
      </c>
      <c r="AE631" s="6">
        <v>10934</v>
      </c>
      <c r="AF631" s="7" t="s">
        <v>436</v>
      </c>
      <c r="AG631" s="7" t="s">
        <v>142</v>
      </c>
      <c r="AH631" s="6">
        <v>3</v>
      </c>
    </row>
    <row r="632" spans="1:34" ht="15">
      <c r="A632" s="3" t="s">
        <v>1350</v>
      </c>
      <c r="B632" s="4">
        <v>18</v>
      </c>
      <c r="C632" s="3" t="s">
        <v>142</v>
      </c>
      <c r="D632" s="3" t="s">
        <v>1351</v>
      </c>
      <c r="E632" s="3" t="s">
        <v>433</v>
      </c>
      <c r="F632" s="5"/>
      <c r="H632" s="3" t="s">
        <v>2019</v>
      </c>
      <c r="I632" s="6">
        <v>3</v>
      </c>
      <c r="J632" t="b">
        <f t="shared" si="9"/>
        <v>1</v>
      </c>
      <c r="K632" s="7" t="s">
        <v>1350</v>
      </c>
      <c r="L632" s="7" t="s">
        <v>1351</v>
      </c>
      <c r="M632" s="7" t="s">
        <v>2531</v>
      </c>
      <c r="N632" s="7" t="s">
        <v>2019</v>
      </c>
      <c r="O632" s="6">
        <v>18</v>
      </c>
      <c r="P632" s="7" t="s">
        <v>1989</v>
      </c>
      <c r="Q632" s="7" t="s">
        <v>1941</v>
      </c>
      <c r="R632" s="8"/>
      <c r="S632" s="7" t="s">
        <v>1943</v>
      </c>
      <c r="T632" s="7" t="s">
        <v>433</v>
      </c>
      <c r="U632" s="7" t="s">
        <v>1350</v>
      </c>
      <c r="V632" s="8"/>
      <c r="W632" s="8"/>
      <c r="X632" s="6" t="b">
        <v>0</v>
      </c>
      <c r="Y632" s="7" t="s">
        <v>142</v>
      </c>
      <c r="Z632" s="7" t="s">
        <v>1944</v>
      </c>
      <c r="AA632" s="6" t="b">
        <v>0</v>
      </c>
      <c r="AB632" s="6">
        <v>9396</v>
      </c>
      <c r="AC632" s="6">
        <v>1703</v>
      </c>
      <c r="AD632" s="6">
        <v>1619</v>
      </c>
      <c r="AE632" s="6">
        <v>12769</v>
      </c>
      <c r="AF632" s="7" t="s">
        <v>433</v>
      </c>
      <c r="AG632" s="7" t="s">
        <v>142</v>
      </c>
      <c r="AH632" s="6">
        <v>3</v>
      </c>
    </row>
    <row r="633" spans="1:34" ht="15">
      <c r="A633" s="3" t="s">
        <v>1352</v>
      </c>
      <c r="B633" s="4">
        <v>18</v>
      </c>
      <c r="C633" s="3" t="s">
        <v>142</v>
      </c>
      <c r="D633" s="3" t="s">
        <v>1353</v>
      </c>
      <c r="E633" s="3" t="s">
        <v>436</v>
      </c>
      <c r="F633" s="5"/>
      <c r="H633" s="3" t="s">
        <v>2019</v>
      </c>
      <c r="I633" s="6">
        <v>3</v>
      </c>
      <c r="J633" t="b">
        <f t="shared" si="9"/>
        <v>1</v>
      </c>
      <c r="K633" s="7" t="s">
        <v>1352</v>
      </c>
      <c r="L633" s="7" t="s">
        <v>1353</v>
      </c>
      <c r="M633" s="7" t="s">
        <v>2532</v>
      </c>
      <c r="N633" s="7" t="s">
        <v>2019</v>
      </c>
      <c r="O633" s="6">
        <v>18</v>
      </c>
      <c r="P633" s="7" t="s">
        <v>1989</v>
      </c>
      <c r="Q633" s="7" t="s">
        <v>1944</v>
      </c>
      <c r="R633" s="8"/>
      <c r="S633" s="7" t="s">
        <v>1943</v>
      </c>
      <c r="T633" s="7" t="s">
        <v>436</v>
      </c>
      <c r="U633" s="7" t="s">
        <v>1352</v>
      </c>
      <c r="V633" s="8"/>
      <c r="W633" s="8"/>
      <c r="X633" s="6" t="b">
        <v>0</v>
      </c>
      <c r="Y633" s="7" t="s">
        <v>142</v>
      </c>
      <c r="Z633" s="7" t="s">
        <v>1944</v>
      </c>
      <c r="AA633" s="6" t="b">
        <v>0</v>
      </c>
      <c r="AB633" s="6">
        <v>7352</v>
      </c>
      <c r="AC633" s="6">
        <v>988</v>
      </c>
      <c r="AD633" s="6">
        <v>1346</v>
      </c>
      <c r="AE633" s="6">
        <v>9686</v>
      </c>
      <c r="AF633" s="7" t="s">
        <v>436</v>
      </c>
      <c r="AG633" s="7" t="s">
        <v>142</v>
      </c>
      <c r="AH633" s="6">
        <v>3</v>
      </c>
    </row>
    <row r="634" spans="1:34" ht="15">
      <c r="A634" s="3" t="s">
        <v>1354</v>
      </c>
      <c r="B634" s="4">
        <v>18</v>
      </c>
      <c r="C634" s="3" t="s">
        <v>142</v>
      </c>
      <c r="D634" s="3" t="s">
        <v>1355</v>
      </c>
      <c r="E634" s="3" t="s">
        <v>436</v>
      </c>
      <c r="F634" s="5"/>
      <c r="H634" s="3" t="s">
        <v>2019</v>
      </c>
      <c r="I634" s="6">
        <v>3</v>
      </c>
      <c r="J634" t="b">
        <f t="shared" si="9"/>
        <v>1</v>
      </c>
      <c r="K634" s="7" t="s">
        <v>1354</v>
      </c>
      <c r="L634" s="7" t="s">
        <v>1355</v>
      </c>
      <c r="M634" s="7" t="s">
        <v>2533</v>
      </c>
      <c r="N634" s="7" t="s">
        <v>2019</v>
      </c>
      <c r="O634" s="6">
        <v>18</v>
      </c>
      <c r="P634" s="7" t="s">
        <v>1989</v>
      </c>
      <c r="Q634" s="7" t="s">
        <v>1946</v>
      </c>
      <c r="R634" s="8"/>
      <c r="S634" s="7" t="s">
        <v>1943</v>
      </c>
      <c r="T634" s="7" t="s">
        <v>436</v>
      </c>
      <c r="U634" s="7" t="s">
        <v>1354</v>
      </c>
      <c r="V634" s="8"/>
      <c r="W634" s="8"/>
      <c r="X634" s="6" t="b">
        <v>0</v>
      </c>
      <c r="Y634" s="7" t="s">
        <v>142</v>
      </c>
      <c r="Z634" s="7" t="s">
        <v>1944</v>
      </c>
      <c r="AA634" s="6" t="b">
        <v>0</v>
      </c>
      <c r="AB634" s="6">
        <v>31288</v>
      </c>
      <c r="AC634" s="6">
        <v>989</v>
      </c>
      <c r="AD634" s="6">
        <v>6026</v>
      </c>
      <c r="AE634" s="6">
        <v>38468</v>
      </c>
      <c r="AF634" s="7" t="s">
        <v>436</v>
      </c>
      <c r="AG634" s="7" t="s">
        <v>142</v>
      </c>
      <c r="AH634" s="6">
        <v>3</v>
      </c>
    </row>
    <row r="635" spans="1:34" ht="15">
      <c r="A635" s="3" t="s">
        <v>1356</v>
      </c>
      <c r="B635" s="4">
        <v>18</v>
      </c>
      <c r="C635" s="3" t="s">
        <v>145</v>
      </c>
      <c r="D635" s="3" t="s">
        <v>1357</v>
      </c>
      <c r="E635" s="3" t="s">
        <v>428</v>
      </c>
      <c r="F635" s="5"/>
      <c r="H635" s="3" t="s">
        <v>2019</v>
      </c>
      <c r="I635" s="6">
        <v>3</v>
      </c>
      <c r="J635" t="b">
        <f t="shared" si="9"/>
        <v>1</v>
      </c>
      <c r="K635" s="7" t="s">
        <v>1356</v>
      </c>
      <c r="L635" s="7" t="s">
        <v>1357</v>
      </c>
      <c r="M635" s="7" t="s">
        <v>2534</v>
      </c>
      <c r="N635" s="7" t="s">
        <v>2019</v>
      </c>
      <c r="O635" s="6">
        <v>18</v>
      </c>
      <c r="P635" s="7" t="s">
        <v>1990</v>
      </c>
      <c r="Q635" s="7" t="s">
        <v>2066</v>
      </c>
      <c r="R635" s="8"/>
      <c r="S635" s="7" t="s">
        <v>1943</v>
      </c>
      <c r="T635" s="7" t="s">
        <v>428</v>
      </c>
      <c r="U635" s="7" t="s">
        <v>1356</v>
      </c>
      <c r="V635" s="8"/>
      <c r="W635" s="8"/>
      <c r="X635" s="6" t="b">
        <v>0</v>
      </c>
      <c r="Y635" s="7" t="s">
        <v>145</v>
      </c>
      <c r="Z635" s="7" t="s">
        <v>1944</v>
      </c>
      <c r="AA635" s="6" t="b">
        <v>0</v>
      </c>
      <c r="AB635" s="8"/>
      <c r="AC635" s="8"/>
      <c r="AD635" s="8"/>
      <c r="AE635" s="8"/>
      <c r="AF635" s="7" t="s">
        <v>428</v>
      </c>
      <c r="AG635" s="7" t="s">
        <v>145</v>
      </c>
      <c r="AH635" s="6">
        <v>3</v>
      </c>
    </row>
    <row r="636" spans="1:34" ht="15">
      <c r="A636" s="3" t="s">
        <v>1358</v>
      </c>
      <c r="B636" s="4">
        <v>18</v>
      </c>
      <c r="C636" s="3" t="s">
        <v>145</v>
      </c>
      <c r="D636" s="3" t="s">
        <v>1359</v>
      </c>
      <c r="E636" s="3" t="s">
        <v>436</v>
      </c>
      <c r="F636" s="5"/>
      <c r="H636" s="3" t="s">
        <v>2019</v>
      </c>
      <c r="I636" s="6">
        <v>3</v>
      </c>
      <c r="J636" t="b">
        <f t="shared" si="9"/>
        <v>1</v>
      </c>
      <c r="K636" s="7" t="s">
        <v>1358</v>
      </c>
      <c r="L636" s="7" t="s">
        <v>1359</v>
      </c>
      <c r="M636" s="7" t="s">
        <v>2535</v>
      </c>
      <c r="N636" s="7" t="s">
        <v>2019</v>
      </c>
      <c r="O636" s="6">
        <v>18</v>
      </c>
      <c r="P636" s="7" t="s">
        <v>1990</v>
      </c>
      <c r="Q636" s="7" t="s">
        <v>2045</v>
      </c>
      <c r="R636" s="8"/>
      <c r="S636" s="7" t="s">
        <v>1943</v>
      </c>
      <c r="T636" s="7" t="s">
        <v>436</v>
      </c>
      <c r="U636" s="7" t="s">
        <v>1358</v>
      </c>
      <c r="V636" s="8"/>
      <c r="W636" s="8"/>
      <c r="X636" s="6" t="b">
        <v>0</v>
      </c>
      <c r="Y636" s="7" t="s">
        <v>145</v>
      </c>
      <c r="Z636" s="7" t="s">
        <v>1944</v>
      </c>
      <c r="AA636" s="6" t="b">
        <v>0</v>
      </c>
      <c r="AB636" s="6">
        <v>3492</v>
      </c>
      <c r="AC636" s="6">
        <v>628</v>
      </c>
      <c r="AD636" s="6">
        <v>568</v>
      </c>
      <c r="AE636" s="6">
        <v>4724</v>
      </c>
      <c r="AF636" s="7" t="s">
        <v>436</v>
      </c>
      <c r="AG636" s="7" t="s">
        <v>145</v>
      </c>
      <c r="AH636" s="6">
        <v>3</v>
      </c>
    </row>
    <row r="637" spans="1:34" ht="15">
      <c r="A637" s="3" t="s">
        <v>1360</v>
      </c>
      <c r="B637" s="4">
        <v>18</v>
      </c>
      <c r="C637" s="3" t="s">
        <v>145</v>
      </c>
      <c r="D637" s="3" t="s">
        <v>1361</v>
      </c>
      <c r="E637" s="3" t="s">
        <v>428</v>
      </c>
      <c r="F637" s="5"/>
      <c r="H637" s="3" t="s">
        <v>2019</v>
      </c>
      <c r="I637" s="6">
        <v>3</v>
      </c>
      <c r="J637" t="b">
        <f t="shared" si="9"/>
        <v>1</v>
      </c>
      <c r="K637" s="7" t="s">
        <v>1360</v>
      </c>
      <c r="L637" s="7" t="s">
        <v>1361</v>
      </c>
      <c r="M637" s="7" t="s">
        <v>2536</v>
      </c>
      <c r="N637" s="7" t="s">
        <v>2019</v>
      </c>
      <c r="O637" s="6">
        <v>18</v>
      </c>
      <c r="P637" s="7" t="s">
        <v>1990</v>
      </c>
      <c r="Q637" s="7" t="s">
        <v>2051</v>
      </c>
      <c r="R637" s="8"/>
      <c r="S637" s="7" t="s">
        <v>1943</v>
      </c>
      <c r="T637" s="7" t="s">
        <v>428</v>
      </c>
      <c r="U637" s="7" t="s">
        <v>1360</v>
      </c>
      <c r="V637" s="8"/>
      <c r="W637" s="8"/>
      <c r="X637" s="6" t="b">
        <v>0</v>
      </c>
      <c r="Y637" s="7" t="s">
        <v>145</v>
      </c>
      <c r="Z637" s="7" t="s">
        <v>1944</v>
      </c>
      <c r="AA637" s="6" t="b">
        <v>0</v>
      </c>
      <c r="AB637" s="6">
        <v>3095</v>
      </c>
      <c r="AC637" s="6">
        <v>1111</v>
      </c>
      <c r="AD637" s="6">
        <v>632</v>
      </c>
      <c r="AE637" s="6">
        <v>4924</v>
      </c>
      <c r="AF637" s="7" t="s">
        <v>428</v>
      </c>
      <c r="AG637" s="7" t="s">
        <v>145</v>
      </c>
      <c r="AH637" s="6">
        <v>3</v>
      </c>
    </row>
    <row r="638" spans="1:34" ht="15">
      <c r="A638" s="3" t="s">
        <v>1362</v>
      </c>
      <c r="B638" s="4">
        <v>18</v>
      </c>
      <c r="C638" s="3" t="s">
        <v>145</v>
      </c>
      <c r="D638" s="3" t="s">
        <v>1363</v>
      </c>
      <c r="E638" s="3" t="s">
        <v>235</v>
      </c>
      <c r="F638" s="5"/>
      <c r="H638" s="3" t="s">
        <v>2019</v>
      </c>
      <c r="I638" s="6">
        <v>3</v>
      </c>
      <c r="J638" t="b">
        <f t="shared" si="9"/>
        <v>1</v>
      </c>
      <c r="K638" s="7" t="s">
        <v>1362</v>
      </c>
      <c r="L638" s="7" t="s">
        <v>1363</v>
      </c>
      <c r="M638" s="7" t="s">
        <v>2537</v>
      </c>
      <c r="N638" s="7" t="s">
        <v>2019</v>
      </c>
      <c r="O638" s="6">
        <v>18</v>
      </c>
      <c r="P638" s="7" t="s">
        <v>1990</v>
      </c>
      <c r="Q638" s="7" t="s">
        <v>2053</v>
      </c>
      <c r="R638" s="8"/>
      <c r="S638" s="7" t="s">
        <v>1943</v>
      </c>
      <c r="T638" s="7" t="s">
        <v>235</v>
      </c>
      <c r="U638" s="7" t="s">
        <v>1362</v>
      </c>
      <c r="V638" s="8"/>
      <c r="W638" s="8"/>
      <c r="X638" s="6" t="b">
        <v>0</v>
      </c>
      <c r="Y638" s="7" t="s">
        <v>145</v>
      </c>
      <c r="Z638" s="7" t="s">
        <v>1944</v>
      </c>
      <c r="AA638" s="6" t="b">
        <v>0</v>
      </c>
      <c r="AB638" s="8"/>
      <c r="AC638" s="8"/>
      <c r="AD638" s="8"/>
      <c r="AE638" s="8"/>
      <c r="AF638" s="7" t="s">
        <v>235</v>
      </c>
      <c r="AG638" s="7" t="s">
        <v>145</v>
      </c>
      <c r="AH638" s="6">
        <v>3</v>
      </c>
    </row>
    <row r="639" spans="1:34" ht="15">
      <c r="A639" s="3" t="s">
        <v>1364</v>
      </c>
      <c r="B639" s="4">
        <v>18</v>
      </c>
      <c r="C639" s="3" t="s">
        <v>145</v>
      </c>
      <c r="D639" s="3" t="s">
        <v>1365</v>
      </c>
      <c r="E639" s="3" t="s">
        <v>433</v>
      </c>
      <c r="F639" s="5"/>
      <c r="H639" s="3" t="s">
        <v>2019</v>
      </c>
      <c r="I639" s="6">
        <v>3</v>
      </c>
      <c r="J639" t="b">
        <f t="shared" si="9"/>
        <v>1</v>
      </c>
      <c r="K639" s="7" t="s">
        <v>1364</v>
      </c>
      <c r="L639" s="7" t="s">
        <v>1365</v>
      </c>
      <c r="M639" s="7" t="s">
        <v>2538</v>
      </c>
      <c r="N639" s="7" t="s">
        <v>2019</v>
      </c>
      <c r="O639" s="6">
        <v>18</v>
      </c>
      <c r="P639" s="7" t="s">
        <v>1990</v>
      </c>
      <c r="Q639" s="7" t="s">
        <v>2036</v>
      </c>
      <c r="R639" s="8"/>
      <c r="S639" s="7" t="s">
        <v>1943</v>
      </c>
      <c r="T639" s="7" t="s">
        <v>433</v>
      </c>
      <c r="U639" s="7" t="s">
        <v>1364</v>
      </c>
      <c r="V639" s="8"/>
      <c r="W639" s="8"/>
      <c r="X639" s="6" t="b">
        <v>0</v>
      </c>
      <c r="Y639" s="7" t="s">
        <v>145</v>
      </c>
      <c r="Z639" s="7" t="s">
        <v>1944</v>
      </c>
      <c r="AA639" s="6" t="b">
        <v>0</v>
      </c>
      <c r="AB639" s="6">
        <v>43957</v>
      </c>
      <c r="AC639" s="6">
        <v>1922</v>
      </c>
      <c r="AD639" s="6">
        <v>5833</v>
      </c>
      <c r="AE639" s="6">
        <v>52322</v>
      </c>
      <c r="AF639" s="7" t="s">
        <v>433</v>
      </c>
      <c r="AG639" s="7" t="s">
        <v>145</v>
      </c>
      <c r="AH639" s="6">
        <v>3</v>
      </c>
    </row>
    <row r="640" spans="1:34" ht="15">
      <c r="A640" s="3" t="s">
        <v>1366</v>
      </c>
      <c r="B640" s="4">
        <v>18</v>
      </c>
      <c r="C640" s="3" t="s">
        <v>145</v>
      </c>
      <c r="D640" s="3" t="s">
        <v>1367</v>
      </c>
      <c r="E640" s="3" t="s">
        <v>433</v>
      </c>
      <c r="F640" s="5"/>
      <c r="H640" s="3" t="s">
        <v>2019</v>
      </c>
      <c r="I640" s="6">
        <v>3</v>
      </c>
      <c r="J640" t="b">
        <f t="shared" si="9"/>
        <v>1</v>
      </c>
      <c r="K640" s="7" t="s">
        <v>1366</v>
      </c>
      <c r="L640" s="7" t="s">
        <v>1367</v>
      </c>
      <c r="M640" s="7" t="s">
        <v>2539</v>
      </c>
      <c r="N640" s="7" t="s">
        <v>2019</v>
      </c>
      <c r="O640" s="6">
        <v>18</v>
      </c>
      <c r="P640" s="7" t="s">
        <v>1990</v>
      </c>
      <c r="Q640" s="7" t="s">
        <v>2055</v>
      </c>
      <c r="R640" s="8"/>
      <c r="S640" s="7" t="s">
        <v>1943</v>
      </c>
      <c r="T640" s="7" t="s">
        <v>433</v>
      </c>
      <c r="U640" s="7" t="s">
        <v>1366</v>
      </c>
      <c r="V640" s="8"/>
      <c r="W640" s="8"/>
      <c r="X640" s="6" t="b">
        <v>0</v>
      </c>
      <c r="Y640" s="7" t="s">
        <v>145</v>
      </c>
      <c r="Z640" s="7" t="s">
        <v>1944</v>
      </c>
      <c r="AA640" s="6" t="b">
        <v>0</v>
      </c>
      <c r="AB640" s="8"/>
      <c r="AC640" s="8"/>
      <c r="AD640" s="8"/>
      <c r="AE640" s="8"/>
      <c r="AF640" s="7" t="s">
        <v>433</v>
      </c>
      <c r="AG640" s="7" t="s">
        <v>145</v>
      </c>
      <c r="AH640" s="6">
        <v>3</v>
      </c>
    </row>
    <row r="641" spans="1:34" ht="15">
      <c r="A641" s="3" t="s">
        <v>1368</v>
      </c>
      <c r="B641" s="4">
        <v>18</v>
      </c>
      <c r="C641" s="3" t="s">
        <v>145</v>
      </c>
      <c r="D641" s="3" t="s">
        <v>1369</v>
      </c>
      <c r="E641" s="3" t="s">
        <v>436</v>
      </c>
      <c r="F641" s="5"/>
      <c r="H641" s="3" t="s">
        <v>2019</v>
      </c>
      <c r="I641" s="6">
        <v>3</v>
      </c>
      <c r="J641" t="b">
        <f t="shared" si="9"/>
        <v>1</v>
      </c>
      <c r="K641" s="7" t="s">
        <v>1368</v>
      </c>
      <c r="L641" s="7" t="s">
        <v>1369</v>
      </c>
      <c r="M641" s="7" t="s">
        <v>2540</v>
      </c>
      <c r="N641" s="7" t="s">
        <v>2019</v>
      </c>
      <c r="O641" s="6">
        <v>18</v>
      </c>
      <c r="P641" s="7" t="s">
        <v>1990</v>
      </c>
      <c r="Q641" s="7" t="s">
        <v>2093</v>
      </c>
      <c r="R641" s="8"/>
      <c r="S641" s="7" t="s">
        <v>1943</v>
      </c>
      <c r="T641" s="7" t="s">
        <v>436</v>
      </c>
      <c r="U641" s="7" t="s">
        <v>1368</v>
      </c>
      <c r="V641" s="8"/>
      <c r="W641" s="8"/>
      <c r="X641" s="6" t="b">
        <v>0</v>
      </c>
      <c r="Y641" s="7" t="s">
        <v>145</v>
      </c>
      <c r="Z641" s="7" t="s">
        <v>1944</v>
      </c>
      <c r="AA641" s="6" t="b">
        <v>0</v>
      </c>
      <c r="AB641" s="8"/>
      <c r="AC641" s="8"/>
      <c r="AD641" s="8"/>
      <c r="AE641" s="8"/>
      <c r="AF641" s="7" t="s">
        <v>436</v>
      </c>
      <c r="AG641" s="7" t="s">
        <v>145</v>
      </c>
      <c r="AH641" s="6">
        <v>3</v>
      </c>
    </row>
    <row r="642" spans="1:34" ht="15">
      <c r="A642" s="3" t="s">
        <v>1370</v>
      </c>
      <c r="B642" s="4">
        <v>18</v>
      </c>
      <c r="C642" s="3" t="s">
        <v>148</v>
      </c>
      <c r="D642" s="3" t="s">
        <v>1371</v>
      </c>
      <c r="E642" s="3" t="s">
        <v>235</v>
      </c>
      <c r="F642" s="5"/>
      <c r="H642" s="3" t="s">
        <v>2019</v>
      </c>
      <c r="I642" s="6">
        <v>3</v>
      </c>
      <c r="J642" t="b">
        <f t="shared" si="9"/>
        <v>1</v>
      </c>
      <c r="K642" s="7" t="s">
        <v>1370</v>
      </c>
      <c r="L642" s="7" t="s">
        <v>1371</v>
      </c>
      <c r="M642" s="7" t="s">
        <v>2541</v>
      </c>
      <c r="N642" s="7" t="s">
        <v>2019</v>
      </c>
      <c r="O642" s="6">
        <v>18</v>
      </c>
      <c r="P642" s="7" t="s">
        <v>1991</v>
      </c>
      <c r="Q642" s="7" t="s">
        <v>1942</v>
      </c>
      <c r="R642" s="8"/>
      <c r="S642" s="7" t="s">
        <v>1943</v>
      </c>
      <c r="T642" s="7" t="s">
        <v>235</v>
      </c>
      <c r="U642" s="7" t="s">
        <v>1370</v>
      </c>
      <c r="V642" s="8"/>
      <c r="W642" s="8"/>
      <c r="X642" s="6" t="b">
        <v>0</v>
      </c>
      <c r="Y642" s="7" t="s">
        <v>148</v>
      </c>
      <c r="Z642" s="7" t="s">
        <v>1944</v>
      </c>
      <c r="AA642" s="6" t="b">
        <v>0</v>
      </c>
      <c r="AB642" s="6">
        <v>9212</v>
      </c>
      <c r="AC642" s="6">
        <v>543</v>
      </c>
      <c r="AD642" s="6">
        <v>1254</v>
      </c>
      <c r="AE642" s="6">
        <v>11009</v>
      </c>
      <c r="AF642" s="7" t="s">
        <v>235</v>
      </c>
      <c r="AG642" s="7" t="s">
        <v>148</v>
      </c>
      <c r="AH642" s="6">
        <v>3</v>
      </c>
    </row>
    <row r="643" spans="1:34" ht="15">
      <c r="A643" s="3" t="s">
        <v>1372</v>
      </c>
      <c r="B643" s="4">
        <v>18</v>
      </c>
      <c r="C643" s="3" t="s">
        <v>148</v>
      </c>
      <c r="D643" s="3" t="s">
        <v>1373</v>
      </c>
      <c r="E643" s="3" t="s">
        <v>436</v>
      </c>
      <c r="F643" s="5"/>
      <c r="H643" s="3" t="s">
        <v>2019</v>
      </c>
      <c r="I643" s="6">
        <v>3</v>
      </c>
      <c r="J643" t="b">
        <f t="shared" ref="J643:J706" si="10">A643=K643</f>
        <v>1</v>
      </c>
      <c r="K643" s="7" t="s">
        <v>1372</v>
      </c>
      <c r="L643" s="7" t="s">
        <v>1373</v>
      </c>
      <c r="M643" s="7" t="s">
        <v>2542</v>
      </c>
      <c r="N643" s="7" t="s">
        <v>2019</v>
      </c>
      <c r="O643" s="6">
        <v>18</v>
      </c>
      <c r="P643" s="7" t="s">
        <v>1991</v>
      </c>
      <c r="Q643" s="7" t="s">
        <v>2066</v>
      </c>
      <c r="R643" s="8"/>
      <c r="S643" s="7" t="s">
        <v>1943</v>
      </c>
      <c r="T643" s="7" t="s">
        <v>436</v>
      </c>
      <c r="U643" s="7" t="s">
        <v>1372</v>
      </c>
      <c r="V643" s="8"/>
      <c r="W643" s="8"/>
      <c r="X643" s="6" t="b">
        <v>0</v>
      </c>
      <c r="Y643" s="7" t="s">
        <v>148</v>
      </c>
      <c r="Z643" s="7" t="s">
        <v>1944</v>
      </c>
      <c r="AA643" s="6" t="b">
        <v>0</v>
      </c>
      <c r="AB643" s="6">
        <v>6933</v>
      </c>
      <c r="AC643" s="6">
        <v>539</v>
      </c>
      <c r="AD643" s="6">
        <v>1378</v>
      </c>
      <c r="AE643" s="6">
        <v>8850</v>
      </c>
      <c r="AF643" s="7" t="s">
        <v>436</v>
      </c>
      <c r="AG643" s="7" t="s">
        <v>148</v>
      </c>
      <c r="AH643" s="6">
        <v>3</v>
      </c>
    </row>
    <row r="644" spans="1:34" ht="15">
      <c r="A644" s="3" t="s">
        <v>1374</v>
      </c>
      <c r="B644" s="4">
        <v>18</v>
      </c>
      <c r="C644" s="3" t="s">
        <v>148</v>
      </c>
      <c r="D644" s="3" t="s">
        <v>1375</v>
      </c>
      <c r="E644" s="3" t="s">
        <v>433</v>
      </c>
      <c r="F644" s="5"/>
      <c r="H644" s="3" t="s">
        <v>2019</v>
      </c>
      <c r="I644" s="6">
        <v>3</v>
      </c>
      <c r="J644" t="b">
        <f t="shared" si="10"/>
        <v>1</v>
      </c>
      <c r="K644" s="7" t="s">
        <v>1374</v>
      </c>
      <c r="L644" s="7" t="s">
        <v>1375</v>
      </c>
      <c r="M644" s="7" t="s">
        <v>2543</v>
      </c>
      <c r="N644" s="7" t="s">
        <v>2019</v>
      </c>
      <c r="O644" s="6">
        <v>18</v>
      </c>
      <c r="P644" s="7" t="s">
        <v>1991</v>
      </c>
      <c r="Q644" s="7" t="s">
        <v>2045</v>
      </c>
      <c r="R644" s="8"/>
      <c r="S644" s="7" t="s">
        <v>1943</v>
      </c>
      <c r="T644" s="7" t="s">
        <v>433</v>
      </c>
      <c r="U644" s="7" t="s">
        <v>1374</v>
      </c>
      <c r="V644" s="8"/>
      <c r="W644" s="8"/>
      <c r="X644" s="6" t="b">
        <v>0</v>
      </c>
      <c r="Y644" s="7" t="s">
        <v>148</v>
      </c>
      <c r="Z644" s="7" t="s">
        <v>1944</v>
      </c>
      <c r="AA644" s="6" t="b">
        <v>0</v>
      </c>
      <c r="AB644" s="8"/>
      <c r="AC644" s="8"/>
      <c r="AD644" s="8"/>
      <c r="AE644" s="6">
        <v>12815</v>
      </c>
      <c r="AF644" s="7" t="s">
        <v>433</v>
      </c>
      <c r="AG644" s="7" t="s">
        <v>148</v>
      </c>
      <c r="AH644" s="6">
        <v>3</v>
      </c>
    </row>
    <row r="645" spans="1:34" ht="15">
      <c r="A645" s="3" t="s">
        <v>1376</v>
      </c>
      <c r="B645" s="4">
        <v>18</v>
      </c>
      <c r="C645" s="3" t="s">
        <v>148</v>
      </c>
      <c r="D645" s="3" t="s">
        <v>1377</v>
      </c>
      <c r="E645" s="3" t="s">
        <v>433</v>
      </c>
      <c r="F645" s="5"/>
      <c r="H645" s="3" t="s">
        <v>2019</v>
      </c>
      <c r="I645" s="6">
        <v>3</v>
      </c>
      <c r="J645" t="b">
        <f t="shared" si="10"/>
        <v>1</v>
      </c>
      <c r="K645" s="7" t="s">
        <v>1376</v>
      </c>
      <c r="L645" s="7" t="s">
        <v>1377</v>
      </c>
      <c r="M645" s="7" t="s">
        <v>2544</v>
      </c>
      <c r="N645" s="7" t="s">
        <v>2019</v>
      </c>
      <c r="O645" s="6">
        <v>18</v>
      </c>
      <c r="P645" s="7" t="s">
        <v>1991</v>
      </c>
      <c r="Q645" s="7" t="s">
        <v>2051</v>
      </c>
      <c r="R645" s="8"/>
      <c r="S645" s="7" t="s">
        <v>1943</v>
      </c>
      <c r="T645" s="7" t="s">
        <v>433</v>
      </c>
      <c r="U645" s="7" t="s">
        <v>1376</v>
      </c>
      <c r="V645" s="8"/>
      <c r="W645" s="8"/>
      <c r="X645" s="6" t="b">
        <v>0</v>
      </c>
      <c r="Y645" s="7" t="s">
        <v>148</v>
      </c>
      <c r="Z645" s="7" t="s">
        <v>1944</v>
      </c>
      <c r="AA645" s="6" t="b">
        <v>0</v>
      </c>
      <c r="AB645" s="6">
        <v>2759</v>
      </c>
      <c r="AC645" s="6">
        <v>719</v>
      </c>
      <c r="AD645" s="6">
        <v>1091</v>
      </c>
      <c r="AE645" s="6">
        <v>7880</v>
      </c>
      <c r="AF645" s="7" t="s">
        <v>433</v>
      </c>
      <c r="AG645" s="7" t="s">
        <v>148</v>
      </c>
      <c r="AH645" s="6">
        <v>3</v>
      </c>
    </row>
    <row r="646" spans="1:34" ht="15">
      <c r="A646" s="3" t="s">
        <v>1378</v>
      </c>
      <c r="B646" s="4">
        <v>18</v>
      </c>
      <c r="C646" s="3" t="s">
        <v>148</v>
      </c>
      <c r="D646" s="3" t="s">
        <v>1379</v>
      </c>
      <c r="E646" s="3" t="s">
        <v>433</v>
      </c>
      <c r="F646" s="5"/>
      <c r="H646" s="3" t="s">
        <v>2019</v>
      </c>
      <c r="I646" s="6">
        <v>3</v>
      </c>
      <c r="J646" t="b">
        <f t="shared" si="10"/>
        <v>1</v>
      </c>
      <c r="K646" s="7" t="s">
        <v>1378</v>
      </c>
      <c r="L646" s="7" t="s">
        <v>1379</v>
      </c>
      <c r="M646" s="7" t="s">
        <v>2545</v>
      </c>
      <c r="N646" s="7" t="s">
        <v>2019</v>
      </c>
      <c r="O646" s="6">
        <v>18</v>
      </c>
      <c r="P646" s="7" t="s">
        <v>1991</v>
      </c>
      <c r="Q646" s="7" t="s">
        <v>2053</v>
      </c>
      <c r="R646" s="8"/>
      <c r="S646" s="7" t="s">
        <v>1943</v>
      </c>
      <c r="T646" s="7" t="s">
        <v>433</v>
      </c>
      <c r="U646" s="7" t="s">
        <v>1378</v>
      </c>
      <c r="V646" s="8"/>
      <c r="W646" s="8"/>
      <c r="X646" s="6" t="b">
        <v>0</v>
      </c>
      <c r="Y646" s="7" t="s">
        <v>148</v>
      </c>
      <c r="Z646" s="7" t="s">
        <v>1944</v>
      </c>
      <c r="AA646" s="6" t="b">
        <v>0</v>
      </c>
      <c r="AB646" s="8"/>
      <c r="AC646" s="8"/>
      <c r="AD646" s="8"/>
      <c r="AE646" s="8"/>
      <c r="AF646" s="7" t="s">
        <v>433</v>
      </c>
      <c r="AG646" s="7" t="s">
        <v>148</v>
      </c>
      <c r="AH646" s="6">
        <v>3</v>
      </c>
    </row>
    <row r="647" spans="1:34" ht="15">
      <c r="A647" s="3" t="s">
        <v>1380</v>
      </c>
      <c r="B647" s="4">
        <v>18</v>
      </c>
      <c r="C647" s="3" t="s">
        <v>148</v>
      </c>
      <c r="D647" s="3" t="s">
        <v>1381</v>
      </c>
      <c r="E647" s="3" t="s">
        <v>433</v>
      </c>
      <c r="F647" s="5"/>
      <c r="H647" s="3" t="s">
        <v>2019</v>
      </c>
      <c r="I647" s="6">
        <v>3</v>
      </c>
      <c r="J647" t="b">
        <f t="shared" si="10"/>
        <v>1</v>
      </c>
      <c r="K647" s="7" t="s">
        <v>1380</v>
      </c>
      <c r="L647" s="7" t="s">
        <v>1381</v>
      </c>
      <c r="M647" s="7" t="s">
        <v>2546</v>
      </c>
      <c r="N647" s="7" t="s">
        <v>2019</v>
      </c>
      <c r="O647" s="6">
        <v>18</v>
      </c>
      <c r="P647" s="7" t="s">
        <v>1991</v>
      </c>
      <c r="Q647" s="7" t="s">
        <v>2036</v>
      </c>
      <c r="R647" s="8"/>
      <c r="S647" s="7" t="s">
        <v>1943</v>
      </c>
      <c r="T647" s="7" t="s">
        <v>433</v>
      </c>
      <c r="U647" s="7" t="s">
        <v>1380</v>
      </c>
      <c r="V647" s="8"/>
      <c r="W647" s="8"/>
      <c r="X647" s="6" t="b">
        <v>0</v>
      </c>
      <c r="Y647" s="7" t="s">
        <v>148</v>
      </c>
      <c r="Z647" s="7" t="s">
        <v>1944</v>
      </c>
      <c r="AA647" s="6" t="b">
        <v>0</v>
      </c>
      <c r="AB647" s="6">
        <v>10750</v>
      </c>
      <c r="AC647" s="6">
        <v>500</v>
      </c>
      <c r="AD647" s="6">
        <v>750</v>
      </c>
      <c r="AE647" s="6">
        <v>12000</v>
      </c>
      <c r="AF647" s="7" t="s">
        <v>433</v>
      </c>
      <c r="AG647" s="7" t="s">
        <v>148</v>
      </c>
      <c r="AH647" s="6">
        <v>3</v>
      </c>
    </row>
    <row r="648" spans="1:34" ht="15">
      <c r="A648" s="3" t="s">
        <v>1382</v>
      </c>
      <c r="B648" s="4">
        <v>18</v>
      </c>
      <c r="C648" s="3" t="s">
        <v>148</v>
      </c>
      <c r="D648" s="3" t="s">
        <v>1383</v>
      </c>
      <c r="E648" s="3" t="s">
        <v>436</v>
      </c>
      <c r="F648" s="5"/>
      <c r="H648" s="3" t="s">
        <v>2019</v>
      </c>
      <c r="I648" s="6">
        <v>3</v>
      </c>
      <c r="J648" t="b">
        <f t="shared" si="10"/>
        <v>1</v>
      </c>
      <c r="K648" s="7" t="s">
        <v>1382</v>
      </c>
      <c r="L648" s="7" t="s">
        <v>1383</v>
      </c>
      <c r="M648" s="7" t="s">
        <v>2547</v>
      </c>
      <c r="N648" s="7" t="s">
        <v>2019</v>
      </c>
      <c r="O648" s="6">
        <v>18</v>
      </c>
      <c r="P648" s="7" t="s">
        <v>1991</v>
      </c>
      <c r="Q648" s="7" t="s">
        <v>2055</v>
      </c>
      <c r="R648" s="8"/>
      <c r="S648" s="7" t="s">
        <v>1943</v>
      </c>
      <c r="T648" s="7" t="s">
        <v>436</v>
      </c>
      <c r="U648" s="7" t="s">
        <v>1382</v>
      </c>
      <c r="V648" s="8"/>
      <c r="W648" s="8"/>
      <c r="X648" s="6" t="b">
        <v>0</v>
      </c>
      <c r="Y648" s="7" t="s">
        <v>148</v>
      </c>
      <c r="Z648" s="7" t="s">
        <v>1944</v>
      </c>
      <c r="AA648" s="6" t="b">
        <v>0</v>
      </c>
      <c r="AB648" s="6">
        <v>4904</v>
      </c>
      <c r="AC648" s="6">
        <v>541</v>
      </c>
      <c r="AD648" s="6">
        <v>1520</v>
      </c>
      <c r="AE648" s="6">
        <v>7613</v>
      </c>
      <c r="AF648" s="7" t="s">
        <v>436</v>
      </c>
      <c r="AG648" s="7" t="s">
        <v>148</v>
      </c>
      <c r="AH648" s="6">
        <v>3</v>
      </c>
    </row>
    <row r="649" spans="1:34" ht="15">
      <c r="A649" s="3" t="s">
        <v>1384</v>
      </c>
      <c r="B649" s="4">
        <v>18</v>
      </c>
      <c r="C649" s="3" t="s">
        <v>148</v>
      </c>
      <c r="D649" s="3" t="s">
        <v>1385</v>
      </c>
      <c r="E649" s="3" t="s">
        <v>436</v>
      </c>
      <c r="F649" s="5"/>
      <c r="H649" s="3" t="s">
        <v>2019</v>
      </c>
      <c r="I649" s="6">
        <v>3</v>
      </c>
      <c r="J649" t="b">
        <f t="shared" si="10"/>
        <v>1</v>
      </c>
      <c r="K649" s="7" t="s">
        <v>1384</v>
      </c>
      <c r="L649" s="7" t="s">
        <v>1385</v>
      </c>
      <c r="M649" s="7" t="s">
        <v>2548</v>
      </c>
      <c r="N649" s="7" t="s">
        <v>2019</v>
      </c>
      <c r="O649" s="6">
        <v>18</v>
      </c>
      <c r="P649" s="7" t="s">
        <v>1991</v>
      </c>
      <c r="Q649" s="7" t="s">
        <v>2093</v>
      </c>
      <c r="R649" s="8"/>
      <c r="S649" s="7" t="s">
        <v>1943</v>
      </c>
      <c r="T649" s="7" t="s">
        <v>436</v>
      </c>
      <c r="U649" s="7" t="s">
        <v>1384</v>
      </c>
      <c r="V649" s="8"/>
      <c r="W649" s="8"/>
      <c r="X649" s="6" t="b">
        <v>0</v>
      </c>
      <c r="Y649" s="7" t="s">
        <v>148</v>
      </c>
      <c r="Z649" s="7" t="s">
        <v>1944</v>
      </c>
      <c r="AA649" s="6" t="b">
        <v>0</v>
      </c>
      <c r="AB649" s="6">
        <v>6517</v>
      </c>
      <c r="AC649" s="6">
        <v>390</v>
      </c>
      <c r="AD649" s="6">
        <v>845</v>
      </c>
      <c r="AE649" s="6">
        <v>7797</v>
      </c>
      <c r="AF649" s="7" t="s">
        <v>436</v>
      </c>
      <c r="AG649" s="7" t="s">
        <v>148</v>
      </c>
      <c r="AH649" s="6">
        <v>3</v>
      </c>
    </row>
    <row r="650" spans="1:34" ht="15">
      <c r="A650" s="3" t="s">
        <v>1386</v>
      </c>
      <c r="B650" s="4">
        <v>18</v>
      </c>
      <c r="C650" s="3" t="s">
        <v>148</v>
      </c>
      <c r="D650" s="3" t="s">
        <v>1387</v>
      </c>
      <c r="E650" s="3" t="s">
        <v>436</v>
      </c>
      <c r="F650" s="5"/>
      <c r="H650" s="3" t="s">
        <v>2019</v>
      </c>
      <c r="I650" s="6">
        <v>3</v>
      </c>
      <c r="J650" t="b">
        <f t="shared" si="10"/>
        <v>1</v>
      </c>
      <c r="K650" s="7" t="s">
        <v>1386</v>
      </c>
      <c r="L650" s="7" t="s">
        <v>1387</v>
      </c>
      <c r="M650" s="7" t="s">
        <v>2549</v>
      </c>
      <c r="N650" s="7" t="s">
        <v>2019</v>
      </c>
      <c r="O650" s="6">
        <v>18</v>
      </c>
      <c r="P650" s="7" t="s">
        <v>1991</v>
      </c>
      <c r="Q650" s="7" t="s">
        <v>2039</v>
      </c>
      <c r="R650" s="8"/>
      <c r="S650" s="7" t="s">
        <v>1943</v>
      </c>
      <c r="T650" s="7" t="s">
        <v>436</v>
      </c>
      <c r="U650" s="7" t="s">
        <v>1386</v>
      </c>
      <c r="V650" s="8"/>
      <c r="W650" s="8"/>
      <c r="X650" s="6" t="b">
        <v>0</v>
      </c>
      <c r="Y650" s="7" t="s">
        <v>148</v>
      </c>
      <c r="Z650" s="7" t="s">
        <v>1944</v>
      </c>
      <c r="AA650" s="6" t="b">
        <v>0</v>
      </c>
      <c r="AB650" s="6">
        <v>1948</v>
      </c>
      <c r="AC650" s="6">
        <v>89</v>
      </c>
      <c r="AD650" s="6">
        <v>434</v>
      </c>
      <c r="AE650" s="6">
        <v>3364</v>
      </c>
      <c r="AF650" s="7" t="s">
        <v>436</v>
      </c>
      <c r="AG650" s="7" t="s">
        <v>148</v>
      </c>
      <c r="AH650" s="6">
        <v>3</v>
      </c>
    </row>
    <row r="651" spans="1:34" ht="15">
      <c r="A651" s="3" t="s">
        <v>1388</v>
      </c>
      <c r="B651" s="4">
        <v>17</v>
      </c>
      <c r="C651" s="3" t="s">
        <v>151</v>
      </c>
      <c r="D651" s="3" t="s">
        <v>1389</v>
      </c>
      <c r="E651" s="3" t="s">
        <v>433</v>
      </c>
      <c r="F651" s="5"/>
      <c r="H651" s="3" t="s">
        <v>2019</v>
      </c>
      <c r="I651" s="6">
        <v>2</v>
      </c>
      <c r="J651" t="b">
        <f t="shared" si="10"/>
        <v>1</v>
      </c>
      <c r="K651" s="7" t="s">
        <v>1388</v>
      </c>
      <c r="L651" s="7" t="s">
        <v>1389</v>
      </c>
      <c r="M651" s="7" t="s">
        <v>2550</v>
      </c>
      <c r="N651" s="7" t="s">
        <v>2019</v>
      </c>
      <c r="O651" s="6">
        <v>17</v>
      </c>
      <c r="P651" s="7" t="s">
        <v>1992</v>
      </c>
      <c r="Q651" s="7" t="s">
        <v>2066</v>
      </c>
      <c r="R651" s="8"/>
      <c r="S651" s="7" t="s">
        <v>1943</v>
      </c>
      <c r="T651" s="7" t="s">
        <v>433</v>
      </c>
      <c r="U651" s="7" t="s">
        <v>1388</v>
      </c>
      <c r="V651" s="8"/>
      <c r="W651" s="8"/>
      <c r="X651" s="6" t="b">
        <v>0</v>
      </c>
      <c r="Y651" s="7" t="s">
        <v>151</v>
      </c>
      <c r="Z651" s="7" t="s">
        <v>1944</v>
      </c>
      <c r="AA651" s="6" t="b">
        <v>0</v>
      </c>
      <c r="AB651" s="8"/>
      <c r="AC651" s="8"/>
      <c r="AD651" s="8"/>
      <c r="AE651" s="8"/>
      <c r="AF651" s="7" t="s">
        <v>433</v>
      </c>
      <c r="AG651" s="7" t="s">
        <v>151</v>
      </c>
      <c r="AH651" s="6">
        <v>2</v>
      </c>
    </row>
    <row r="652" spans="1:34" ht="15">
      <c r="A652" s="3" t="s">
        <v>1390</v>
      </c>
      <c r="B652" s="4">
        <v>17</v>
      </c>
      <c r="C652" s="3" t="s">
        <v>151</v>
      </c>
      <c r="D652" s="3" t="s">
        <v>1391</v>
      </c>
      <c r="E652" s="3" t="s">
        <v>436</v>
      </c>
      <c r="F652" s="5"/>
      <c r="H652" s="3" t="s">
        <v>2019</v>
      </c>
      <c r="I652" s="6">
        <v>2</v>
      </c>
      <c r="J652" t="b">
        <f t="shared" si="10"/>
        <v>1</v>
      </c>
      <c r="K652" s="7" t="s">
        <v>1390</v>
      </c>
      <c r="L652" s="7" t="s">
        <v>1391</v>
      </c>
      <c r="M652" s="7" t="s">
        <v>2551</v>
      </c>
      <c r="N652" s="7" t="s">
        <v>2019</v>
      </c>
      <c r="O652" s="6">
        <v>17</v>
      </c>
      <c r="P652" s="7" t="s">
        <v>1992</v>
      </c>
      <c r="Q652" s="7" t="s">
        <v>2045</v>
      </c>
      <c r="R652" s="8"/>
      <c r="S652" s="7" t="s">
        <v>1943</v>
      </c>
      <c r="T652" s="7" t="s">
        <v>436</v>
      </c>
      <c r="U652" s="7" t="s">
        <v>1390</v>
      </c>
      <c r="V652" s="8"/>
      <c r="W652" s="8"/>
      <c r="X652" s="6" t="b">
        <v>0</v>
      </c>
      <c r="Y652" s="7" t="s">
        <v>151</v>
      </c>
      <c r="Z652" s="7" t="s">
        <v>1944</v>
      </c>
      <c r="AA652" s="6" t="b">
        <v>0</v>
      </c>
      <c r="AB652" s="6">
        <v>26374</v>
      </c>
      <c r="AC652" s="6">
        <v>2082</v>
      </c>
      <c r="AD652" s="6">
        <v>4474</v>
      </c>
      <c r="AE652" s="6">
        <v>33793</v>
      </c>
      <c r="AF652" s="7" t="s">
        <v>436</v>
      </c>
      <c r="AG652" s="7" t="s">
        <v>151</v>
      </c>
      <c r="AH652" s="6">
        <v>2</v>
      </c>
    </row>
    <row r="653" spans="1:34" ht="15">
      <c r="A653" s="3" t="s">
        <v>1392</v>
      </c>
      <c r="B653" s="4">
        <v>17</v>
      </c>
      <c r="C653" s="3" t="s">
        <v>151</v>
      </c>
      <c r="D653" s="3" t="s">
        <v>1393</v>
      </c>
      <c r="E653" s="3" t="s">
        <v>436</v>
      </c>
      <c r="F653" s="5"/>
      <c r="H653" s="3" t="s">
        <v>2019</v>
      </c>
      <c r="I653" s="6">
        <v>2</v>
      </c>
      <c r="J653" t="b">
        <f t="shared" si="10"/>
        <v>1</v>
      </c>
      <c r="K653" s="7" t="s">
        <v>1392</v>
      </c>
      <c r="L653" s="7" t="s">
        <v>1393</v>
      </c>
      <c r="M653" s="7" t="s">
        <v>2552</v>
      </c>
      <c r="N653" s="7" t="s">
        <v>2019</v>
      </c>
      <c r="O653" s="6">
        <v>17</v>
      </c>
      <c r="P653" s="7" t="s">
        <v>1992</v>
      </c>
      <c r="Q653" s="7" t="s">
        <v>2051</v>
      </c>
      <c r="R653" s="8"/>
      <c r="S653" s="7" t="s">
        <v>1943</v>
      </c>
      <c r="T653" s="7" t="s">
        <v>436</v>
      </c>
      <c r="U653" s="7" t="s">
        <v>1392</v>
      </c>
      <c r="V653" s="8"/>
      <c r="W653" s="8"/>
      <c r="X653" s="6" t="b">
        <v>0</v>
      </c>
      <c r="Y653" s="7" t="s">
        <v>151</v>
      </c>
      <c r="Z653" s="7" t="s">
        <v>1944</v>
      </c>
      <c r="AA653" s="6" t="b">
        <v>0</v>
      </c>
      <c r="AB653" s="8"/>
      <c r="AC653" s="8"/>
      <c r="AD653" s="8"/>
      <c r="AE653" s="8"/>
      <c r="AF653" s="7" t="s">
        <v>436</v>
      </c>
      <c r="AG653" s="7" t="s">
        <v>151</v>
      </c>
      <c r="AH653" s="6">
        <v>2</v>
      </c>
    </row>
    <row r="654" spans="1:34" ht="15">
      <c r="A654" s="3" t="s">
        <v>1394</v>
      </c>
      <c r="B654" s="4">
        <v>17</v>
      </c>
      <c r="C654" s="3" t="s">
        <v>151</v>
      </c>
      <c r="D654" s="3" t="s">
        <v>1395</v>
      </c>
      <c r="E654" s="3" t="s">
        <v>436</v>
      </c>
      <c r="F654" s="5"/>
      <c r="H654" s="3" t="s">
        <v>2019</v>
      </c>
      <c r="I654" s="6">
        <v>2</v>
      </c>
      <c r="J654" t="b">
        <f t="shared" si="10"/>
        <v>1</v>
      </c>
      <c r="K654" s="7" t="s">
        <v>1394</v>
      </c>
      <c r="L654" s="7" t="s">
        <v>1395</v>
      </c>
      <c r="M654" s="7" t="s">
        <v>2553</v>
      </c>
      <c r="N654" s="7" t="s">
        <v>2019</v>
      </c>
      <c r="O654" s="6">
        <v>17</v>
      </c>
      <c r="P654" s="7" t="s">
        <v>1992</v>
      </c>
      <c r="Q654" s="7" t="s">
        <v>2053</v>
      </c>
      <c r="R654" s="8"/>
      <c r="S654" s="7" t="s">
        <v>1943</v>
      </c>
      <c r="T654" s="7" t="s">
        <v>436</v>
      </c>
      <c r="U654" s="7" t="s">
        <v>1394</v>
      </c>
      <c r="V654" s="8"/>
      <c r="W654" s="8"/>
      <c r="X654" s="6" t="b">
        <v>0</v>
      </c>
      <c r="Y654" s="7" t="s">
        <v>151</v>
      </c>
      <c r="Z654" s="7" t="s">
        <v>1944</v>
      </c>
      <c r="AA654" s="6" t="b">
        <v>0</v>
      </c>
      <c r="AB654" s="8"/>
      <c r="AC654" s="8"/>
      <c r="AD654" s="8"/>
      <c r="AE654" s="8"/>
      <c r="AF654" s="7" t="s">
        <v>436</v>
      </c>
      <c r="AG654" s="7" t="s">
        <v>151</v>
      </c>
      <c r="AH654" s="6">
        <v>2</v>
      </c>
    </row>
    <row r="655" spans="1:34" ht="15">
      <c r="A655" s="3" t="s">
        <v>1396</v>
      </c>
      <c r="B655" s="4">
        <v>17</v>
      </c>
      <c r="C655" s="3" t="s">
        <v>151</v>
      </c>
      <c r="D655" s="3" t="s">
        <v>1397</v>
      </c>
      <c r="E655" s="3" t="s">
        <v>433</v>
      </c>
      <c r="F655" s="5"/>
      <c r="H655" s="3" t="s">
        <v>2019</v>
      </c>
      <c r="I655" s="6">
        <v>2</v>
      </c>
      <c r="J655" t="b">
        <f t="shared" si="10"/>
        <v>1</v>
      </c>
      <c r="K655" s="7" t="s">
        <v>1396</v>
      </c>
      <c r="L655" s="7" t="s">
        <v>1397</v>
      </c>
      <c r="M655" s="7" t="s">
        <v>2554</v>
      </c>
      <c r="N655" s="7" t="s">
        <v>2019</v>
      </c>
      <c r="O655" s="6">
        <v>17</v>
      </c>
      <c r="P655" s="7" t="s">
        <v>1992</v>
      </c>
      <c r="Q655" s="7" t="s">
        <v>2055</v>
      </c>
      <c r="R655" s="8"/>
      <c r="S655" s="7" t="s">
        <v>1943</v>
      </c>
      <c r="T655" s="7" t="s">
        <v>433</v>
      </c>
      <c r="U655" s="7" t="s">
        <v>1396</v>
      </c>
      <c r="V655" s="8"/>
      <c r="W655" s="8"/>
      <c r="X655" s="6" t="b">
        <v>0</v>
      </c>
      <c r="Y655" s="7" t="s">
        <v>151</v>
      </c>
      <c r="Z655" s="7" t="s">
        <v>1944</v>
      </c>
      <c r="AA655" s="6" t="b">
        <v>0</v>
      </c>
      <c r="AB655" s="6">
        <v>52590</v>
      </c>
      <c r="AC655" s="6">
        <v>1974</v>
      </c>
      <c r="AD655" s="6">
        <v>3329</v>
      </c>
      <c r="AE655" s="6">
        <v>159444</v>
      </c>
      <c r="AF655" s="7" t="s">
        <v>433</v>
      </c>
      <c r="AG655" s="7" t="s">
        <v>151</v>
      </c>
      <c r="AH655" s="6">
        <v>2</v>
      </c>
    </row>
    <row r="656" spans="1:34" ht="15">
      <c r="A656" s="3" t="s">
        <v>1398</v>
      </c>
      <c r="B656" s="4">
        <v>17</v>
      </c>
      <c r="C656" s="3" t="s">
        <v>151</v>
      </c>
      <c r="D656" s="3" t="s">
        <v>1399</v>
      </c>
      <c r="E656" s="3" t="s">
        <v>436</v>
      </c>
      <c r="F656" s="5"/>
      <c r="H656" s="3" t="s">
        <v>2019</v>
      </c>
      <c r="I656" s="6">
        <v>2</v>
      </c>
      <c r="J656" t="b">
        <f t="shared" si="10"/>
        <v>1</v>
      </c>
      <c r="K656" s="7" t="s">
        <v>1398</v>
      </c>
      <c r="L656" s="7" t="s">
        <v>1399</v>
      </c>
      <c r="M656" s="7" t="s">
        <v>2555</v>
      </c>
      <c r="N656" s="7" t="s">
        <v>2019</v>
      </c>
      <c r="O656" s="6">
        <v>17</v>
      </c>
      <c r="P656" s="7" t="s">
        <v>1992</v>
      </c>
      <c r="Q656" s="7" t="s">
        <v>2093</v>
      </c>
      <c r="R656" s="8"/>
      <c r="S656" s="7" t="s">
        <v>1943</v>
      </c>
      <c r="T656" s="7" t="s">
        <v>436</v>
      </c>
      <c r="U656" s="7" t="s">
        <v>1398</v>
      </c>
      <c r="V656" s="8"/>
      <c r="W656" s="8"/>
      <c r="X656" s="6" t="b">
        <v>0</v>
      </c>
      <c r="Y656" s="7" t="s">
        <v>151</v>
      </c>
      <c r="Z656" s="7" t="s">
        <v>1944</v>
      </c>
      <c r="AA656" s="6" t="b">
        <v>0</v>
      </c>
      <c r="AB656" s="6">
        <v>2121</v>
      </c>
      <c r="AC656" s="6">
        <v>761</v>
      </c>
      <c r="AD656" s="6">
        <v>270</v>
      </c>
      <c r="AE656" s="6">
        <v>3395</v>
      </c>
      <c r="AF656" s="7" t="s">
        <v>436</v>
      </c>
      <c r="AG656" s="7" t="s">
        <v>151</v>
      </c>
      <c r="AH656" s="6">
        <v>2</v>
      </c>
    </row>
    <row r="657" spans="1:34" ht="15">
      <c r="A657" s="3" t="s">
        <v>1400</v>
      </c>
      <c r="B657" s="4">
        <v>17</v>
      </c>
      <c r="C657" s="3" t="s">
        <v>154</v>
      </c>
      <c r="D657" s="3" t="s">
        <v>1401</v>
      </c>
      <c r="E657" s="3" t="s">
        <v>436</v>
      </c>
      <c r="F657" s="5"/>
      <c r="H657" s="3" t="s">
        <v>2019</v>
      </c>
      <c r="I657" s="6">
        <v>2</v>
      </c>
      <c r="J657" t="b">
        <f t="shared" si="10"/>
        <v>1</v>
      </c>
      <c r="K657" s="7" t="s">
        <v>1400</v>
      </c>
      <c r="L657" s="7" t="s">
        <v>1401</v>
      </c>
      <c r="M657" s="7" t="s">
        <v>2556</v>
      </c>
      <c r="N657" s="7" t="s">
        <v>2019</v>
      </c>
      <c r="O657" s="6">
        <v>17</v>
      </c>
      <c r="P657" s="7" t="s">
        <v>1993</v>
      </c>
      <c r="Q657" s="7" t="s">
        <v>2066</v>
      </c>
      <c r="R657" s="8"/>
      <c r="S657" s="7" t="s">
        <v>1943</v>
      </c>
      <c r="T657" s="7" t="s">
        <v>436</v>
      </c>
      <c r="U657" s="7" t="s">
        <v>1400</v>
      </c>
      <c r="V657" s="8"/>
      <c r="W657" s="8"/>
      <c r="X657" s="6" t="b">
        <v>0</v>
      </c>
      <c r="Y657" s="7" t="s">
        <v>154</v>
      </c>
      <c r="Z657" s="7" t="s">
        <v>1944</v>
      </c>
      <c r="AA657" s="6" t="b">
        <v>0</v>
      </c>
      <c r="AB657" s="6">
        <v>5766</v>
      </c>
      <c r="AC657" s="6">
        <v>516</v>
      </c>
      <c r="AD657" s="6">
        <v>1117</v>
      </c>
      <c r="AE657" s="6">
        <v>8083</v>
      </c>
      <c r="AF657" s="7" t="s">
        <v>436</v>
      </c>
      <c r="AG657" s="7" t="s">
        <v>154</v>
      </c>
      <c r="AH657" s="6">
        <v>2</v>
      </c>
    </row>
    <row r="658" spans="1:34" ht="15">
      <c r="A658" s="3" t="s">
        <v>1402</v>
      </c>
      <c r="B658" s="4">
        <v>17</v>
      </c>
      <c r="C658" s="3" t="s">
        <v>154</v>
      </c>
      <c r="D658" s="3" t="s">
        <v>1403</v>
      </c>
      <c r="E658" s="3" t="s">
        <v>436</v>
      </c>
      <c r="F658" s="5"/>
      <c r="H658" s="3" t="s">
        <v>2019</v>
      </c>
      <c r="I658" s="6">
        <v>2</v>
      </c>
      <c r="J658" t="b">
        <f t="shared" si="10"/>
        <v>1</v>
      </c>
      <c r="K658" s="7" t="s">
        <v>1402</v>
      </c>
      <c r="L658" s="7" t="s">
        <v>1403</v>
      </c>
      <c r="M658" s="7" t="s">
        <v>2557</v>
      </c>
      <c r="N658" s="7" t="s">
        <v>2019</v>
      </c>
      <c r="O658" s="6">
        <v>17</v>
      </c>
      <c r="P658" s="7" t="s">
        <v>1993</v>
      </c>
      <c r="Q658" s="7" t="s">
        <v>2045</v>
      </c>
      <c r="R658" s="8"/>
      <c r="S658" s="7" t="s">
        <v>1943</v>
      </c>
      <c r="T658" s="7" t="s">
        <v>436</v>
      </c>
      <c r="U658" s="7" t="s">
        <v>1402</v>
      </c>
      <c r="V658" s="8"/>
      <c r="W658" s="8"/>
      <c r="X658" s="6" t="b">
        <v>0</v>
      </c>
      <c r="Y658" s="7" t="s">
        <v>154</v>
      </c>
      <c r="Z658" s="7" t="s">
        <v>1944</v>
      </c>
      <c r="AA658" s="6" t="b">
        <v>0</v>
      </c>
      <c r="AB658" s="6">
        <v>5217</v>
      </c>
      <c r="AC658" s="6">
        <v>699</v>
      </c>
      <c r="AD658" s="6">
        <v>969</v>
      </c>
      <c r="AE658" s="6">
        <v>6885</v>
      </c>
      <c r="AF658" s="7" t="s">
        <v>436</v>
      </c>
      <c r="AG658" s="7" t="s">
        <v>154</v>
      </c>
      <c r="AH658" s="6">
        <v>2</v>
      </c>
    </row>
    <row r="659" spans="1:34" ht="15">
      <c r="A659" s="3" t="s">
        <v>1404</v>
      </c>
      <c r="B659" s="4">
        <v>17</v>
      </c>
      <c r="C659" s="3" t="s">
        <v>154</v>
      </c>
      <c r="D659" s="3" t="s">
        <v>1405</v>
      </c>
      <c r="E659" s="3" t="s">
        <v>436</v>
      </c>
      <c r="F659" s="5"/>
      <c r="H659" s="3" t="s">
        <v>2019</v>
      </c>
      <c r="I659" s="6">
        <v>2</v>
      </c>
      <c r="J659" t="b">
        <f t="shared" si="10"/>
        <v>1</v>
      </c>
      <c r="K659" s="7" t="s">
        <v>1404</v>
      </c>
      <c r="L659" s="7" t="s">
        <v>1405</v>
      </c>
      <c r="M659" s="7" t="s">
        <v>2558</v>
      </c>
      <c r="N659" s="7" t="s">
        <v>2019</v>
      </c>
      <c r="O659" s="6">
        <v>17</v>
      </c>
      <c r="P659" s="7" t="s">
        <v>1993</v>
      </c>
      <c r="Q659" s="7" t="s">
        <v>2051</v>
      </c>
      <c r="R659" s="8"/>
      <c r="S659" s="7" t="s">
        <v>1943</v>
      </c>
      <c r="T659" s="7" t="s">
        <v>436</v>
      </c>
      <c r="U659" s="7" t="s">
        <v>1404</v>
      </c>
      <c r="V659" s="8"/>
      <c r="W659" s="8"/>
      <c r="X659" s="6" t="b">
        <v>0</v>
      </c>
      <c r="Y659" s="7" t="s">
        <v>154</v>
      </c>
      <c r="Z659" s="7" t="s">
        <v>1944</v>
      </c>
      <c r="AA659" s="6" t="b">
        <v>0</v>
      </c>
      <c r="AB659" s="6">
        <v>7087</v>
      </c>
      <c r="AC659" s="6">
        <v>847</v>
      </c>
      <c r="AD659" s="6">
        <v>1221</v>
      </c>
      <c r="AE659" s="6">
        <v>9155</v>
      </c>
      <c r="AF659" s="7" t="s">
        <v>436</v>
      </c>
      <c r="AG659" s="7" t="s">
        <v>154</v>
      </c>
      <c r="AH659" s="6">
        <v>2</v>
      </c>
    </row>
    <row r="660" spans="1:34" ht="15">
      <c r="A660" s="3" t="s">
        <v>1406</v>
      </c>
      <c r="B660" s="4">
        <v>17</v>
      </c>
      <c r="C660" s="3" t="s">
        <v>154</v>
      </c>
      <c r="D660" s="3" t="s">
        <v>1407</v>
      </c>
      <c r="E660" s="3" t="s">
        <v>433</v>
      </c>
      <c r="F660" s="5"/>
      <c r="H660" s="3" t="s">
        <v>2019</v>
      </c>
      <c r="I660" s="6">
        <v>2</v>
      </c>
      <c r="J660" t="b">
        <f t="shared" si="10"/>
        <v>1</v>
      </c>
      <c r="K660" s="7" t="s">
        <v>1406</v>
      </c>
      <c r="L660" s="7" t="s">
        <v>1407</v>
      </c>
      <c r="M660" s="7" t="s">
        <v>2559</v>
      </c>
      <c r="N660" s="7" t="s">
        <v>2019</v>
      </c>
      <c r="O660" s="6">
        <v>17</v>
      </c>
      <c r="P660" s="7" t="s">
        <v>1993</v>
      </c>
      <c r="Q660" s="7" t="s">
        <v>2053</v>
      </c>
      <c r="R660" s="8"/>
      <c r="S660" s="7" t="s">
        <v>1943</v>
      </c>
      <c r="T660" s="7" t="s">
        <v>433</v>
      </c>
      <c r="U660" s="7" t="s">
        <v>1406</v>
      </c>
      <c r="V660" s="8"/>
      <c r="W660" s="8"/>
      <c r="X660" s="6" t="b">
        <v>0</v>
      </c>
      <c r="Y660" s="7" t="s">
        <v>154</v>
      </c>
      <c r="Z660" s="7" t="s">
        <v>1944</v>
      </c>
      <c r="AA660" s="6" t="b">
        <v>0</v>
      </c>
      <c r="AB660" s="6">
        <v>73252</v>
      </c>
      <c r="AC660" s="6">
        <v>4730</v>
      </c>
      <c r="AD660" s="6">
        <v>13102</v>
      </c>
      <c r="AE660" s="6">
        <v>96749</v>
      </c>
      <c r="AF660" s="7" t="s">
        <v>433</v>
      </c>
      <c r="AG660" s="7" t="s">
        <v>154</v>
      </c>
      <c r="AH660" s="6">
        <v>2</v>
      </c>
    </row>
    <row r="661" spans="1:34" ht="15">
      <c r="A661" s="3" t="s">
        <v>1408</v>
      </c>
      <c r="B661" s="4">
        <v>17</v>
      </c>
      <c r="C661" s="3" t="s">
        <v>154</v>
      </c>
      <c r="D661" s="3" t="s">
        <v>1409</v>
      </c>
      <c r="E661" s="3" t="s">
        <v>428</v>
      </c>
      <c r="F661" s="5"/>
      <c r="H661" s="3" t="s">
        <v>2019</v>
      </c>
      <c r="I661" s="6">
        <v>2</v>
      </c>
      <c r="J661" t="b">
        <f t="shared" si="10"/>
        <v>1</v>
      </c>
      <c r="K661" s="7" t="s">
        <v>1408</v>
      </c>
      <c r="L661" s="7" t="s">
        <v>1409</v>
      </c>
      <c r="M661" s="7" t="s">
        <v>2560</v>
      </c>
      <c r="N661" s="7" t="s">
        <v>2019</v>
      </c>
      <c r="O661" s="6">
        <v>17</v>
      </c>
      <c r="P661" s="7" t="s">
        <v>1993</v>
      </c>
      <c r="Q661" s="7" t="s">
        <v>2055</v>
      </c>
      <c r="R661" s="8"/>
      <c r="S661" s="7" t="s">
        <v>1943</v>
      </c>
      <c r="T661" s="7" t="s">
        <v>428</v>
      </c>
      <c r="U661" s="7" t="s">
        <v>1408</v>
      </c>
      <c r="V661" s="8"/>
      <c r="W661" s="8"/>
      <c r="X661" s="6" t="b">
        <v>0</v>
      </c>
      <c r="Y661" s="7" t="s">
        <v>154</v>
      </c>
      <c r="Z661" s="7" t="s">
        <v>1944</v>
      </c>
      <c r="AA661" s="6" t="b">
        <v>0</v>
      </c>
      <c r="AB661" s="6">
        <v>6779</v>
      </c>
      <c r="AC661" s="6">
        <v>510</v>
      </c>
      <c r="AD661" s="6">
        <v>1165</v>
      </c>
      <c r="AE661" s="6">
        <v>8637</v>
      </c>
      <c r="AF661" s="7" t="s">
        <v>428</v>
      </c>
      <c r="AG661" s="7" t="s">
        <v>154</v>
      </c>
      <c r="AH661" s="6">
        <v>2</v>
      </c>
    </row>
    <row r="662" spans="1:34" ht="15">
      <c r="A662" s="3" t="s">
        <v>1410</v>
      </c>
      <c r="B662" s="4">
        <v>17</v>
      </c>
      <c r="C662" s="3" t="s">
        <v>154</v>
      </c>
      <c r="D662" s="3" t="s">
        <v>1411</v>
      </c>
      <c r="E662" s="3" t="s">
        <v>436</v>
      </c>
      <c r="F662" s="5"/>
      <c r="H662" s="3" t="s">
        <v>2019</v>
      </c>
      <c r="I662" s="6">
        <v>2</v>
      </c>
      <c r="J662" t="b">
        <f t="shared" si="10"/>
        <v>1</v>
      </c>
      <c r="K662" s="7" t="s">
        <v>1410</v>
      </c>
      <c r="L662" s="7" t="s">
        <v>1411</v>
      </c>
      <c r="M662" s="7" t="s">
        <v>2561</v>
      </c>
      <c r="N662" s="7" t="s">
        <v>2019</v>
      </c>
      <c r="O662" s="6">
        <v>17</v>
      </c>
      <c r="P662" s="7" t="s">
        <v>1993</v>
      </c>
      <c r="Q662" s="7" t="s">
        <v>2093</v>
      </c>
      <c r="R662" s="8"/>
      <c r="S662" s="7" t="s">
        <v>1943</v>
      </c>
      <c r="T662" s="7" t="s">
        <v>436</v>
      </c>
      <c r="U662" s="7" t="s">
        <v>1410</v>
      </c>
      <c r="V662" s="8"/>
      <c r="W662" s="8"/>
      <c r="X662" s="6" t="b">
        <v>0</v>
      </c>
      <c r="Y662" s="7" t="s">
        <v>154</v>
      </c>
      <c r="Z662" s="7" t="s">
        <v>1944</v>
      </c>
      <c r="AA662" s="6" t="b">
        <v>0</v>
      </c>
      <c r="AB662" s="6">
        <v>5504</v>
      </c>
      <c r="AC662" s="6">
        <v>697</v>
      </c>
      <c r="AD662" s="6">
        <v>1008</v>
      </c>
      <c r="AE662" s="6">
        <v>7209</v>
      </c>
      <c r="AF662" s="7" t="s">
        <v>436</v>
      </c>
      <c r="AG662" s="7" t="s">
        <v>154</v>
      </c>
      <c r="AH662" s="6">
        <v>2</v>
      </c>
    </row>
    <row r="663" spans="1:34" ht="15">
      <c r="A663" s="3" t="s">
        <v>1412</v>
      </c>
      <c r="B663" s="4">
        <v>17</v>
      </c>
      <c r="C663" s="3" t="s">
        <v>154</v>
      </c>
      <c r="D663" s="3" t="s">
        <v>1413</v>
      </c>
      <c r="E663" s="3" t="s">
        <v>436</v>
      </c>
      <c r="F663" s="5"/>
      <c r="H663" s="3" t="s">
        <v>2019</v>
      </c>
      <c r="I663" s="6">
        <v>2</v>
      </c>
      <c r="J663" t="b">
        <f t="shared" si="10"/>
        <v>1</v>
      </c>
      <c r="K663" s="7" t="s">
        <v>1412</v>
      </c>
      <c r="L663" s="7" t="s">
        <v>1413</v>
      </c>
      <c r="M663" s="7" t="s">
        <v>2562</v>
      </c>
      <c r="N663" s="7" t="s">
        <v>2019</v>
      </c>
      <c r="O663" s="6">
        <v>17</v>
      </c>
      <c r="P663" s="7" t="s">
        <v>1993</v>
      </c>
      <c r="Q663" s="7" t="s">
        <v>2039</v>
      </c>
      <c r="R663" s="8"/>
      <c r="S663" s="7" t="s">
        <v>1943</v>
      </c>
      <c r="T663" s="7" t="s">
        <v>436</v>
      </c>
      <c r="U663" s="7" t="s">
        <v>1412</v>
      </c>
      <c r="V663" s="8"/>
      <c r="W663" s="8"/>
      <c r="X663" s="6" t="b">
        <v>0</v>
      </c>
      <c r="Y663" s="7" t="s">
        <v>154</v>
      </c>
      <c r="Z663" s="7" t="s">
        <v>1944</v>
      </c>
      <c r="AA663" s="6" t="b">
        <v>0</v>
      </c>
      <c r="AB663" s="6">
        <v>11386</v>
      </c>
      <c r="AC663" s="6">
        <v>1365</v>
      </c>
      <c r="AD663" s="6">
        <v>1822</v>
      </c>
      <c r="AE663" s="6">
        <v>15414</v>
      </c>
      <c r="AF663" s="7" t="s">
        <v>436</v>
      </c>
      <c r="AG663" s="7" t="s">
        <v>154</v>
      </c>
      <c r="AH663" s="6">
        <v>2</v>
      </c>
    </row>
    <row r="664" spans="1:34" ht="15">
      <c r="A664" s="3" t="s">
        <v>1414</v>
      </c>
      <c r="B664" s="4">
        <v>17</v>
      </c>
      <c r="C664" s="3" t="s">
        <v>157</v>
      </c>
      <c r="D664" s="3" t="s">
        <v>1415</v>
      </c>
      <c r="E664" s="3" t="s">
        <v>436</v>
      </c>
      <c r="F664" s="5"/>
      <c r="H664" s="3" t="s">
        <v>2019</v>
      </c>
      <c r="I664" s="6">
        <v>2</v>
      </c>
      <c r="J664" t="b">
        <f t="shared" si="10"/>
        <v>1</v>
      </c>
      <c r="K664" s="7" t="s">
        <v>1414</v>
      </c>
      <c r="L664" s="7" t="s">
        <v>1415</v>
      </c>
      <c r="M664" s="7" t="s">
        <v>2563</v>
      </c>
      <c r="N664" s="7" t="s">
        <v>2019</v>
      </c>
      <c r="O664" s="6">
        <v>17</v>
      </c>
      <c r="P664" s="7" t="s">
        <v>1994</v>
      </c>
      <c r="Q664" s="7" t="s">
        <v>2045</v>
      </c>
      <c r="R664" s="8"/>
      <c r="S664" s="7" t="s">
        <v>1943</v>
      </c>
      <c r="T664" s="7" t="s">
        <v>436</v>
      </c>
      <c r="U664" s="7" t="s">
        <v>1414</v>
      </c>
      <c r="V664" s="8"/>
      <c r="W664" s="8"/>
      <c r="X664" s="6" t="b">
        <v>0</v>
      </c>
      <c r="Y664" s="7" t="s">
        <v>157</v>
      </c>
      <c r="Z664" s="7" t="s">
        <v>1944</v>
      </c>
      <c r="AA664" s="6" t="b">
        <v>0</v>
      </c>
      <c r="AB664" s="6">
        <v>34385</v>
      </c>
      <c r="AC664" s="6">
        <v>1759</v>
      </c>
      <c r="AD664" s="6">
        <v>5035</v>
      </c>
      <c r="AE664" s="6">
        <v>41179</v>
      </c>
      <c r="AF664" s="7" t="s">
        <v>436</v>
      </c>
      <c r="AG664" s="7" t="s">
        <v>157</v>
      </c>
      <c r="AH664" s="6">
        <v>2</v>
      </c>
    </row>
    <row r="665" spans="1:34" ht="15">
      <c r="A665" s="3" t="s">
        <v>1416</v>
      </c>
      <c r="B665" s="4">
        <v>17</v>
      </c>
      <c r="C665" s="3" t="s">
        <v>157</v>
      </c>
      <c r="D665" s="3" t="s">
        <v>1417</v>
      </c>
      <c r="E665" s="3" t="s">
        <v>436</v>
      </c>
      <c r="F665" s="5"/>
      <c r="H665" s="3" t="s">
        <v>2019</v>
      </c>
      <c r="I665" s="6">
        <v>2</v>
      </c>
      <c r="J665" t="b">
        <f t="shared" si="10"/>
        <v>1</v>
      </c>
      <c r="K665" s="7" t="s">
        <v>1416</v>
      </c>
      <c r="L665" s="7" t="s">
        <v>1417</v>
      </c>
      <c r="M665" s="7" t="s">
        <v>2564</v>
      </c>
      <c r="N665" s="7" t="s">
        <v>2019</v>
      </c>
      <c r="O665" s="6">
        <v>17</v>
      </c>
      <c r="P665" s="7" t="s">
        <v>1994</v>
      </c>
      <c r="Q665" s="7" t="s">
        <v>2051</v>
      </c>
      <c r="R665" s="8"/>
      <c r="S665" s="7" t="s">
        <v>1943</v>
      </c>
      <c r="T665" s="7" t="s">
        <v>436</v>
      </c>
      <c r="U665" s="7" t="s">
        <v>1416</v>
      </c>
      <c r="V665" s="8"/>
      <c r="W665" s="8"/>
      <c r="X665" s="6" t="b">
        <v>0</v>
      </c>
      <c r="Y665" s="7" t="s">
        <v>157</v>
      </c>
      <c r="Z665" s="7" t="s">
        <v>1944</v>
      </c>
      <c r="AA665" s="6" t="b">
        <v>0</v>
      </c>
      <c r="AB665" s="6">
        <v>14755</v>
      </c>
      <c r="AC665" s="6">
        <v>1167</v>
      </c>
      <c r="AD665" s="6">
        <v>2432</v>
      </c>
      <c r="AE665" s="6">
        <v>18354</v>
      </c>
      <c r="AF665" s="7" t="s">
        <v>436</v>
      </c>
      <c r="AG665" s="7" t="s">
        <v>157</v>
      </c>
      <c r="AH665" s="6">
        <v>2</v>
      </c>
    </row>
    <row r="666" spans="1:34" ht="15">
      <c r="A666" s="3" t="s">
        <v>1418</v>
      </c>
      <c r="B666" s="4">
        <v>17</v>
      </c>
      <c r="C666" s="3" t="s">
        <v>157</v>
      </c>
      <c r="D666" s="3" t="s">
        <v>1419</v>
      </c>
      <c r="E666" s="3" t="s">
        <v>436</v>
      </c>
      <c r="F666" s="5"/>
      <c r="H666" s="3" t="s">
        <v>2019</v>
      </c>
      <c r="I666" s="6">
        <v>2</v>
      </c>
      <c r="J666" t="b">
        <f t="shared" si="10"/>
        <v>1</v>
      </c>
      <c r="K666" s="7" t="s">
        <v>1418</v>
      </c>
      <c r="L666" s="7" t="s">
        <v>1419</v>
      </c>
      <c r="M666" s="7" t="s">
        <v>2565</v>
      </c>
      <c r="N666" s="7" t="s">
        <v>2019</v>
      </c>
      <c r="O666" s="6">
        <v>17</v>
      </c>
      <c r="P666" s="7" t="s">
        <v>1994</v>
      </c>
      <c r="Q666" s="7" t="s">
        <v>2053</v>
      </c>
      <c r="R666" s="8"/>
      <c r="S666" s="7" t="s">
        <v>1943</v>
      </c>
      <c r="T666" s="7" t="s">
        <v>436</v>
      </c>
      <c r="U666" s="7" t="s">
        <v>1418</v>
      </c>
      <c r="V666" s="8"/>
      <c r="W666" s="8"/>
      <c r="X666" s="6" t="b">
        <v>0</v>
      </c>
      <c r="Y666" s="7" t="s">
        <v>157</v>
      </c>
      <c r="Z666" s="7" t="s">
        <v>1944</v>
      </c>
      <c r="AA666" s="6" t="b">
        <v>0</v>
      </c>
      <c r="AB666" s="8"/>
      <c r="AC666" s="8"/>
      <c r="AD666" s="8"/>
      <c r="AE666" s="8"/>
      <c r="AF666" s="7" t="s">
        <v>436</v>
      </c>
      <c r="AG666" s="7" t="s">
        <v>157</v>
      </c>
      <c r="AH666" s="6">
        <v>2</v>
      </c>
    </row>
    <row r="667" spans="1:34" ht="15">
      <c r="A667" s="3" t="s">
        <v>1420</v>
      </c>
      <c r="B667" s="4">
        <v>17</v>
      </c>
      <c r="C667" s="3" t="s">
        <v>157</v>
      </c>
      <c r="D667" s="3" t="s">
        <v>1421</v>
      </c>
      <c r="E667" s="3" t="s">
        <v>436</v>
      </c>
      <c r="F667" s="5"/>
      <c r="H667" s="3" t="s">
        <v>2019</v>
      </c>
      <c r="I667" s="6">
        <v>2</v>
      </c>
      <c r="J667" t="b">
        <f t="shared" si="10"/>
        <v>1</v>
      </c>
      <c r="K667" s="7" t="s">
        <v>1420</v>
      </c>
      <c r="L667" s="7" t="s">
        <v>1421</v>
      </c>
      <c r="M667" s="7" t="s">
        <v>2566</v>
      </c>
      <c r="N667" s="7" t="s">
        <v>2019</v>
      </c>
      <c r="O667" s="6">
        <v>17</v>
      </c>
      <c r="P667" s="7" t="s">
        <v>1994</v>
      </c>
      <c r="Q667" s="7" t="s">
        <v>2036</v>
      </c>
      <c r="R667" s="8"/>
      <c r="S667" s="7" t="s">
        <v>1943</v>
      </c>
      <c r="T667" s="7" t="s">
        <v>436</v>
      </c>
      <c r="U667" s="7" t="s">
        <v>1420</v>
      </c>
      <c r="V667" s="8"/>
      <c r="W667" s="8"/>
      <c r="X667" s="6" t="b">
        <v>0</v>
      </c>
      <c r="Y667" s="7" t="s">
        <v>157</v>
      </c>
      <c r="Z667" s="7" t="s">
        <v>1944</v>
      </c>
      <c r="AA667" s="6" t="b">
        <v>0</v>
      </c>
      <c r="AB667" s="6">
        <v>11076</v>
      </c>
      <c r="AC667" s="6">
        <v>1660</v>
      </c>
      <c r="AD667" s="6">
        <v>2455</v>
      </c>
      <c r="AE667" s="6">
        <v>15361</v>
      </c>
      <c r="AF667" s="7" t="s">
        <v>436</v>
      </c>
      <c r="AG667" s="7" t="s">
        <v>157</v>
      </c>
      <c r="AH667" s="6">
        <v>2</v>
      </c>
    </row>
    <row r="668" spans="1:34" ht="15">
      <c r="A668" s="3" t="s">
        <v>1422</v>
      </c>
      <c r="B668" s="4">
        <v>17</v>
      </c>
      <c r="C668" s="3" t="s">
        <v>157</v>
      </c>
      <c r="D668" s="3" t="s">
        <v>1423</v>
      </c>
      <c r="E668" s="3" t="s">
        <v>436</v>
      </c>
      <c r="F668" s="5"/>
      <c r="H668" s="3" t="s">
        <v>2019</v>
      </c>
      <c r="I668" s="6">
        <v>2</v>
      </c>
      <c r="J668" t="b">
        <f t="shared" si="10"/>
        <v>1</v>
      </c>
      <c r="K668" s="7" t="s">
        <v>1422</v>
      </c>
      <c r="L668" s="7" t="s">
        <v>1423</v>
      </c>
      <c r="M668" s="7" t="s">
        <v>2567</v>
      </c>
      <c r="N668" s="7" t="s">
        <v>2019</v>
      </c>
      <c r="O668" s="6">
        <v>17</v>
      </c>
      <c r="P668" s="7" t="s">
        <v>1994</v>
      </c>
      <c r="Q668" s="7" t="s">
        <v>2055</v>
      </c>
      <c r="R668" s="8"/>
      <c r="S668" s="7" t="s">
        <v>1943</v>
      </c>
      <c r="T668" s="7" t="s">
        <v>436</v>
      </c>
      <c r="U668" s="7" t="s">
        <v>1422</v>
      </c>
      <c r="V668" s="8"/>
      <c r="W668" s="8"/>
      <c r="X668" s="6" t="b">
        <v>0</v>
      </c>
      <c r="Y668" s="7" t="s">
        <v>157</v>
      </c>
      <c r="Z668" s="7" t="s">
        <v>1944</v>
      </c>
      <c r="AA668" s="6" t="b">
        <v>0</v>
      </c>
      <c r="AB668" s="8"/>
      <c r="AC668" s="8"/>
      <c r="AD668" s="8"/>
      <c r="AE668" s="8"/>
      <c r="AF668" s="7" t="s">
        <v>436</v>
      </c>
      <c r="AG668" s="7" t="s">
        <v>157</v>
      </c>
      <c r="AH668" s="6">
        <v>2</v>
      </c>
    </row>
    <row r="669" spans="1:34" ht="15">
      <c r="A669" s="3" t="s">
        <v>1424</v>
      </c>
      <c r="B669" s="4">
        <v>17</v>
      </c>
      <c r="C669" s="3" t="s">
        <v>157</v>
      </c>
      <c r="D669" s="3" t="s">
        <v>1425</v>
      </c>
      <c r="E669" s="3" t="s">
        <v>436</v>
      </c>
      <c r="F669" s="5"/>
      <c r="H669" s="3" t="s">
        <v>2019</v>
      </c>
      <c r="I669" s="6">
        <v>2</v>
      </c>
      <c r="J669" t="b">
        <f t="shared" si="10"/>
        <v>1</v>
      </c>
      <c r="K669" s="7" t="s">
        <v>1424</v>
      </c>
      <c r="L669" s="7" t="s">
        <v>1425</v>
      </c>
      <c r="M669" s="7" t="s">
        <v>2568</v>
      </c>
      <c r="N669" s="7" t="s">
        <v>2019</v>
      </c>
      <c r="O669" s="6">
        <v>17</v>
      </c>
      <c r="P669" s="7" t="s">
        <v>1994</v>
      </c>
      <c r="Q669" s="7" t="s">
        <v>2093</v>
      </c>
      <c r="R669" s="8"/>
      <c r="S669" s="7" t="s">
        <v>1943</v>
      </c>
      <c r="T669" s="7" t="s">
        <v>436</v>
      </c>
      <c r="U669" s="7" t="s">
        <v>1424</v>
      </c>
      <c r="V669" s="8"/>
      <c r="W669" s="8"/>
      <c r="X669" s="6" t="b">
        <v>0</v>
      </c>
      <c r="Y669" s="7" t="s">
        <v>157</v>
      </c>
      <c r="Z669" s="7" t="s">
        <v>1944</v>
      </c>
      <c r="AA669" s="6" t="b">
        <v>0</v>
      </c>
      <c r="AB669" s="6">
        <v>102788</v>
      </c>
      <c r="AC669" s="6">
        <v>5892</v>
      </c>
      <c r="AD669" s="6">
        <v>18929</v>
      </c>
      <c r="AE669" s="6">
        <v>127609</v>
      </c>
      <c r="AF669" s="7" t="s">
        <v>436</v>
      </c>
      <c r="AG669" s="7" t="s">
        <v>157</v>
      </c>
      <c r="AH669" s="6">
        <v>2</v>
      </c>
    </row>
    <row r="670" spans="1:34" ht="15">
      <c r="A670" s="3" t="s">
        <v>1426</v>
      </c>
      <c r="B670" s="4">
        <v>17</v>
      </c>
      <c r="C670" s="3" t="s">
        <v>157</v>
      </c>
      <c r="D670" s="3" t="s">
        <v>1427</v>
      </c>
      <c r="E670" s="3" t="s">
        <v>436</v>
      </c>
      <c r="F670" s="5"/>
      <c r="H670" s="3" t="s">
        <v>2019</v>
      </c>
      <c r="I670" s="6">
        <v>2</v>
      </c>
      <c r="J670" t="b">
        <f t="shared" si="10"/>
        <v>1</v>
      </c>
      <c r="K670" s="7" t="s">
        <v>1426</v>
      </c>
      <c r="L670" s="7" t="s">
        <v>1427</v>
      </c>
      <c r="M670" s="7" t="s">
        <v>2569</v>
      </c>
      <c r="N670" s="7" t="s">
        <v>2019</v>
      </c>
      <c r="O670" s="6">
        <v>17</v>
      </c>
      <c r="P670" s="7" t="s">
        <v>1994</v>
      </c>
      <c r="Q670" s="7" t="s">
        <v>2039</v>
      </c>
      <c r="R670" s="8"/>
      <c r="S670" s="7" t="s">
        <v>1943</v>
      </c>
      <c r="T670" s="7" t="s">
        <v>436</v>
      </c>
      <c r="U670" s="7" t="s">
        <v>1426</v>
      </c>
      <c r="V670" s="8"/>
      <c r="W670" s="8"/>
      <c r="X670" s="6" t="b">
        <v>0</v>
      </c>
      <c r="Y670" s="7" t="s">
        <v>157</v>
      </c>
      <c r="Z670" s="7" t="s">
        <v>1944</v>
      </c>
      <c r="AA670" s="6" t="b">
        <v>0</v>
      </c>
      <c r="AB670" s="6">
        <v>9427</v>
      </c>
      <c r="AC670" s="6">
        <v>482</v>
      </c>
      <c r="AD670" s="6">
        <v>1232</v>
      </c>
      <c r="AE670" s="6">
        <v>11141</v>
      </c>
      <c r="AF670" s="7" t="s">
        <v>436</v>
      </c>
      <c r="AG670" s="7" t="s">
        <v>157</v>
      </c>
      <c r="AH670" s="6">
        <v>2</v>
      </c>
    </row>
    <row r="671" spans="1:34" ht="15">
      <c r="A671" s="3" t="s">
        <v>1428</v>
      </c>
      <c r="B671" s="4">
        <v>18</v>
      </c>
      <c r="C671" s="3" t="s">
        <v>160</v>
      </c>
      <c r="D671" s="3" t="s">
        <v>1429</v>
      </c>
      <c r="E671" s="3" t="s">
        <v>436</v>
      </c>
      <c r="F671" s="5"/>
      <c r="H671" s="3" t="s">
        <v>2019</v>
      </c>
      <c r="I671" s="6">
        <v>3</v>
      </c>
      <c r="J671" t="b">
        <f t="shared" si="10"/>
        <v>1</v>
      </c>
      <c r="K671" s="7" t="s">
        <v>1428</v>
      </c>
      <c r="L671" s="7" t="s">
        <v>1429</v>
      </c>
      <c r="M671" s="7" t="s">
        <v>2570</v>
      </c>
      <c r="N671" s="7" t="s">
        <v>2019</v>
      </c>
      <c r="O671" s="6">
        <v>18</v>
      </c>
      <c r="P671" s="7" t="s">
        <v>1995</v>
      </c>
      <c r="Q671" s="7" t="s">
        <v>1944</v>
      </c>
      <c r="R671" s="8"/>
      <c r="S671" s="7" t="s">
        <v>1943</v>
      </c>
      <c r="T671" s="7" t="s">
        <v>436</v>
      </c>
      <c r="U671" s="7" t="s">
        <v>1428</v>
      </c>
      <c r="V671" s="8"/>
      <c r="W671" s="8"/>
      <c r="X671" s="6" t="b">
        <v>0</v>
      </c>
      <c r="Y671" s="7" t="s">
        <v>160</v>
      </c>
      <c r="Z671" s="7" t="s">
        <v>1944</v>
      </c>
      <c r="AA671" s="6" t="b">
        <v>0</v>
      </c>
      <c r="AB671" s="6">
        <v>18745</v>
      </c>
      <c r="AC671" s="6">
        <v>925</v>
      </c>
      <c r="AD671" s="6">
        <v>4125</v>
      </c>
      <c r="AE671" s="6">
        <v>25446</v>
      </c>
      <c r="AF671" s="7" t="s">
        <v>436</v>
      </c>
      <c r="AG671" s="7" t="s">
        <v>160</v>
      </c>
      <c r="AH671" s="6">
        <v>3</v>
      </c>
    </row>
    <row r="672" spans="1:34" ht="15">
      <c r="A672" s="3" t="s">
        <v>1430</v>
      </c>
      <c r="B672" s="4">
        <v>18</v>
      </c>
      <c r="C672" s="3" t="s">
        <v>160</v>
      </c>
      <c r="D672" s="3" t="s">
        <v>1431</v>
      </c>
      <c r="E672" s="3" t="s">
        <v>436</v>
      </c>
      <c r="F672" s="5"/>
      <c r="H672" s="3" t="s">
        <v>2019</v>
      </c>
      <c r="I672" s="6">
        <v>3</v>
      </c>
      <c r="J672" t="b">
        <f t="shared" si="10"/>
        <v>1</v>
      </c>
      <c r="K672" s="7" t="s">
        <v>1430</v>
      </c>
      <c r="L672" s="7" t="s">
        <v>1431</v>
      </c>
      <c r="M672" s="7" t="s">
        <v>2571</v>
      </c>
      <c r="N672" s="7" t="s">
        <v>2019</v>
      </c>
      <c r="O672" s="6">
        <v>18</v>
      </c>
      <c r="P672" s="7" t="s">
        <v>1995</v>
      </c>
      <c r="Q672" s="7" t="s">
        <v>1944</v>
      </c>
      <c r="R672" s="8"/>
      <c r="S672" s="7" t="s">
        <v>1943</v>
      </c>
      <c r="T672" s="7" t="s">
        <v>436</v>
      </c>
      <c r="U672" s="7" t="s">
        <v>1430</v>
      </c>
      <c r="V672" s="8"/>
      <c r="W672" s="8"/>
      <c r="X672" s="6" t="b">
        <v>0</v>
      </c>
      <c r="Y672" s="7" t="s">
        <v>160</v>
      </c>
      <c r="Z672" s="7" t="s">
        <v>1944</v>
      </c>
      <c r="AA672" s="6" t="b">
        <v>0</v>
      </c>
      <c r="AB672" s="6">
        <v>4755</v>
      </c>
      <c r="AC672" s="6">
        <v>469</v>
      </c>
      <c r="AD672" s="6">
        <v>591</v>
      </c>
      <c r="AE672" s="6">
        <v>5815</v>
      </c>
      <c r="AF672" s="7" t="s">
        <v>436</v>
      </c>
      <c r="AG672" s="7" t="s">
        <v>160</v>
      </c>
      <c r="AH672" s="6">
        <v>3</v>
      </c>
    </row>
    <row r="673" spans="1:34" ht="15">
      <c r="A673" s="3" t="s">
        <v>1432</v>
      </c>
      <c r="B673" s="4">
        <v>18</v>
      </c>
      <c r="C673" s="3" t="s">
        <v>160</v>
      </c>
      <c r="D673" s="3" t="s">
        <v>1433</v>
      </c>
      <c r="E673" s="3" t="s">
        <v>433</v>
      </c>
      <c r="F673" s="5"/>
      <c r="H673" s="3" t="s">
        <v>2019</v>
      </c>
      <c r="I673" s="6">
        <v>3</v>
      </c>
      <c r="J673" t="b">
        <f t="shared" si="10"/>
        <v>1</v>
      </c>
      <c r="K673" s="7" t="s">
        <v>1432</v>
      </c>
      <c r="L673" s="7" t="s">
        <v>1433</v>
      </c>
      <c r="M673" s="7" t="s">
        <v>2572</v>
      </c>
      <c r="N673" s="7" t="s">
        <v>2019</v>
      </c>
      <c r="O673" s="6">
        <v>18</v>
      </c>
      <c r="P673" s="7" t="s">
        <v>1995</v>
      </c>
      <c r="Q673" s="7" t="s">
        <v>1944</v>
      </c>
      <c r="R673" s="8"/>
      <c r="S673" s="7" t="s">
        <v>1943</v>
      </c>
      <c r="T673" s="7" t="s">
        <v>433</v>
      </c>
      <c r="U673" s="7" t="s">
        <v>1432</v>
      </c>
      <c r="V673" s="8"/>
      <c r="W673" s="8"/>
      <c r="X673" s="6" t="b">
        <v>0</v>
      </c>
      <c r="Y673" s="7" t="s">
        <v>160</v>
      </c>
      <c r="Z673" s="7" t="s">
        <v>1944</v>
      </c>
      <c r="AA673" s="6" t="b">
        <v>0</v>
      </c>
      <c r="AB673" s="6">
        <v>23016</v>
      </c>
      <c r="AC673" s="6">
        <v>6168</v>
      </c>
      <c r="AD673" s="6">
        <v>10957</v>
      </c>
      <c r="AE673" s="6">
        <v>67190</v>
      </c>
      <c r="AF673" s="7" t="s">
        <v>433</v>
      </c>
      <c r="AG673" s="7" t="s">
        <v>160</v>
      </c>
      <c r="AH673" s="6">
        <v>3</v>
      </c>
    </row>
    <row r="674" spans="1:34" ht="15">
      <c r="A674" s="3" t="s">
        <v>1434</v>
      </c>
      <c r="B674" s="4">
        <v>18</v>
      </c>
      <c r="C674" s="3" t="s">
        <v>160</v>
      </c>
      <c r="D674" s="3" t="s">
        <v>1435</v>
      </c>
      <c r="E674" s="3" t="s">
        <v>433</v>
      </c>
      <c r="F674" s="5"/>
      <c r="H674" s="3" t="s">
        <v>2019</v>
      </c>
      <c r="I674" s="6">
        <v>3</v>
      </c>
      <c r="J674" t="b">
        <f t="shared" si="10"/>
        <v>1</v>
      </c>
      <c r="K674" s="7" t="s">
        <v>1434</v>
      </c>
      <c r="L674" s="7" t="s">
        <v>1435</v>
      </c>
      <c r="M674" s="7" t="s">
        <v>2573</v>
      </c>
      <c r="N674" s="7" t="s">
        <v>2019</v>
      </c>
      <c r="O674" s="6">
        <v>18</v>
      </c>
      <c r="P674" s="7" t="s">
        <v>1995</v>
      </c>
      <c r="Q674" s="7" t="s">
        <v>1944</v>
      </c>
      <c r="R674" s="8"/>
      <c r="S674" s="7" t="s">
        <v>1943</v>
      </c>
      <c r="T674" s="7" t="s">
        <v>433</v>
      </c>
      <c r="U674" s="7" t="s">
        <v>1434</v>
      </c>
      <c r="V674" s="8"/>
      <c r="W674" s="8"/>
      <c r="X674" s="6" t="b">
        <v>0</v>
      </c>
      <c r="Y674" s="7" t="s">
        <v>160</v>
      </c>
      <c r="Z674" s="7" t="s">
        <v>1944</v>
      </c>
      <c r="AA674" s="6" t="b">
        <v>0</v>
      </c>
      <c r="AB674" s="8"/>
      <c r="AC674" s="8"/>
      <c r="AD674" s="8"/>
      <c r="AE674" s="8"/>
      <c r="AF674" s="7" t="s">
        <v>433</v>
      </c>
      <c r="AG674" s="7" t="s">
        <v>160</v>
      </c>
      <c r="AH674" s="6">
        <v>3</v>
      </c>
    </row>
    <row r="675" spans="1:34" ht="15">
      <c r="A675" s="3" t="s">
        <v>1436</v>
      </c>
      <c r="B675" s="4">
        <v>18</v>
      </c>
      <c r="C675" s="3" t="s">
        <v>160</v>
      </c>
      <c r="D675" s="3" t="s">
        <v>1437</v>
      </c>
      <c r="E675" s="3" t="s">
        <v>433</v>
      </c>
      <c r="F675" s="5"/>
      <c r="H675" s="3" t="s">
        <v>2019</v>
      </c>
      <c r="I675" s="6">
        <v>3</v>
      </c>
      <c r="J675" t="b">
        <f t="shared" si="10"/>
        <v>1</v>
      </c>
      <c r="K675" s="7" t="s">
        <v>1436</v>
      </c>
      <c r="L675" s="7" t="s">
        <v>1437</v>
      </c>
      <c r="M675" s="7" t="s">
        <v>2574</v>
      </c>
      <c r="N675" s="7" t="s">
        <v>2019</v>
      </c>
      <c r="O675" s="6">
        <v>18</v>
      </c>
      <c r="P675" s="7" t="s">
        <v>1995</v>
      </c>
      <c r="Q675" s="7" t="s">
        <v>1944</v>
      </c>
      <c r="R675" s="8"/>
      <c r="S675" s="7" t="s">
        <v>1943</v>
      </c>
      <c r="T675" s="7" t="s">
        <v>433</v>
      </c>
      <c r="U675" s="7" t="s">
        <v>1436</v>
      </c>
      <c r="V675" s="8"/>
      <c r="W675" s="8"/>
      <c r="X675" s="6" t="b">
        <v>0</v>
      </c>
      <c r="Y675" s="7" t="s">
        <v>160</v>
      </c>
      <c r="Z675" s="7" t="s">
        <v>1944</v>
      </c>
      <c r="AA675" s="6" t="b">
        <v>0</v>
      </c>
      <c r="AB675" s="8"/>
      <c r="AC675" s="8"/>
      <c r="AD675" s="8"/>
      <c r="AE675" s="8"/>
      <c r="AF675" s="7" t="s">
        <v>433</v>
      </c>
      <c r="AG675" s="7" t="s">
        <v>160</v>
      </c>
      <c r="AH675" s="6">
        <v>3</v>
      </c>
    </row>
    <row r="676" spans="1:34" ht="15">
      <c r="A676" s="3" t="s">
        <v>1438</v>
      </c>
      <c r="B676" s="4">
        <v>18</v>
      </c>
      <c r="C676" s="3" t="s">
        <v>160</v>
      </c>
      <c r="D676" s="3" t="s">
        <v>1439</v>
      </c>
      <c r="E676" s="3" t="s">
        <v>436</v>
      </c>
      <c r="F676" s="5"/>
      <c r="H676" s="3" t="s">
        <v>2019</v>
      </c>
      <c r="I676" s="6">
        <v>3</v>
      </c>
      <c r="J676" t="b">
        <f t="shared" si="10"/>
        <v>1</v>
      </c>
      <c r="K676" s="7" t="s">
        <v>1438</v>
      </c>
      <c r="L676" s="7" t="s">
        <v>1439</v>
      </c>
      <c r="M676" s="7" t="s">
        <v>2575</v>
      </c>
      <c r="N676" s="7" t="s">
        <v>2019</v>
      </c>
      <c r="O676" s="6">
        <v>18</v>
      </c>
      <c r="P676" s="7" t="s">
        <v>1995</v>
      </c>
      <c r="Q676" s="7" t="s">
        <v>1944</v>
      </c>
      <c r="R676" s="8"/>
      <c r="S676" s="7" t="s">
        <v>1943</v>
      </c>
      <c r="T676" s="7" t="s">
        <v>436</v>
      </c>
      <c r="U676" s="7" t="s">
        <v>1438</v>
      </c>
      <c r="V676" s="8"/>
      <c r="W676" s="8"/>
      <c r="X676" s="6" t="b">
        <v>0</v>
      </c>
      <c r="Y676" s="7" t="s">
        <v>160</v>
      </c>
      <c r="Z676" s="7" t="s">
        <v>1944</v>
      </c>
      <c r="AA676" s="6" t="b">
        <v>0</v>
      </c>
      <c r="AB676" s="6">
        <v>34454</v>
      </c>
      <c r="AC676" s="6">
        <v>2428</v>
      </c>
      <c r="AD676" s="6">
        <v>7691</v>
      </c>
      <c r="AE676" s="6">
        <v>48887</v>
      </c>
      <c r="AF676" s="7" t="s">
        <v>436</v>
      </c>
      <c r="AG676" s="7" t="s">
        <v>160</v>
      </c>
      <c r="AH676" s="6">
        <v>3</v>
      </c>
    </row>
    <row r="677" spans="1:34" ht="15">
      <c r="A677" s="3" t="s">
        <v>1440</v>
      </c>
      <c r="B677" s="4">
        <v>17</v>
      </c>
      <c r="C677" s="3" t="s">
        <v>163</v>
      </c>
      <c r="D677" s="3" t="s">
        <v>1441</v>
      </c>
      <c r="E677" s="3" t="s">
        <v>433</v>
      </c>
      <c r="F677" s="5"/>
      <c r="H677" s="3" t="s">
        <v>2019</v>
      </c>
      <c r="I677" s="6">
        <v>2</v>
      </c>
      <c r="J677" t="b">
        <f t="shared" si="10"/>
        <v>1</v>
      </c>
      <c r="K677" s="7" t="s">
        <v>1440</v>
      </c>
      <c r="L677" s="7" t="s">
        <v>1441</v>
      </c>
      <c r="M677" s="7" t="s">
        <v>2576</v>
      </c>
      <c r="N677" s="7" t="s">
        <v>2019</v>
      </c>
      <c r="O677" s="6">
        <v>17</v>
      </c>
      <c r="P677" s="7" t="s">
        <v>1996</v>
      </c>
      <c r="Q677" s="7" t="s">
        <v>2066</v>
      </c>
      <c r="R677" s="8"/>
      <c r="S677" s="7" t="s">
        <v>1943</v>
      </c>
      <c r="T677" s="7" t="s">
        <v>433</v>
      </c>
      <c r="U677" s="7" t="s">
        <v>1440</v>
      </c>
      <c r="V677" s="8"/>
      <c r="W677" s="8"/>
      <c r="X677" s="6" t="b">
        <v>0</v>
      </c>
      <c r="Y677" s="7" t="s">
        <v>163</v>
      </c>
      <c r="Z677" s="7" t="s">
        <v>1944</v>
      </c>
      <c r="AA677" s="6" t="b">
        <v>0</v>
      </c>
      <c r="AB677" s="8"/>
      <c r="AC677" s="8"/>
      <c r="AD677" s="8"/>
      <c r="AE677" s="8"/>
      <c r="AF677" s="7" t="s">
        <v>433</v>
      </c>
      <c r="AG677" s="7" t="s">
        <v>163</v>
      </c>
      <c r="AH677" s="6">
        <v>2</v>
      </c>
    </row>
    <row r="678" spans="1:34" ht="15">
      <c r="A678" s="3" t="s">
        <v>1442</v>
      </c>
      <c r="B678" s="4">
        <v>17</v>
      </c>
      <c r="C678" s="3" t="s">
        <v>163</v>
      </c>
      <c r="D678" s="3" t="s">
        <v>1443</v>
      </c>
      <c r="E678" s="3" t="s">
        <v>428</v>
      </c>
      <c r="F678" s="5"/>
      <c r="H678" s="3" t="s">
        <v>2019</v>
      </c>
      <c r="I678" s="6">
        <v>2</v>
      </c>
      <c r="J678" t="b">
        <f t="shared" si="10"/>
        <v>1</v>
      </c>
      <c r="K678" s="7" t="s">
        <v>1442</v>
      </c>
      <c r="L678" s="7" t="s">
        <v>1443</v>
      </c>
      <c r="M678" s="7" t="s">
        <v>2577</v>
      </c>
      <c r="N678" s="7" t="s">
        <v>2019</v>
      </c>
      <c r="O678" s="6">
        <v>17</v>
      </c>
      <c r="P678" s="7" t="s">
        <v>1996</v>
      </c>
      <c r="Q678" s="7" t="s">
        <v>2045</v>
      </c>
      <c r="R678" s="8"/>
      <c r="S678" s="7" t="s">
        <v>1943</v>
      </c>
      <c r="T678" s="7" t="s">
        <v>428</v>
      </c>
      <c r="U678" s="7" t="s">
        <v>1442</v>
      </c>
      <c r="V678" s="8"/>
      <c r="W678" s="8"/>
      <c r="X678" s="6" t="b">
        <v>0</v>
      </c>
      <c r="Y678" s="7" t="s">
        <v>163</v>
      </c>
      <c r="Z678" s="7" t="s">
        <v>1944</v>
      </c>
      <c r="AA678" s="6" t="b">
        <v>0</v>
      </c>
      <c r="AB678" s="6">
        <v>116965</v>
      </c>
      <c r="AC678" s="6">
        <v>12560</v>
      </c>
      <c r="AD678" s="6">
        <v>19964</v>
      </c>
      <c r="AE678" s="6">
        <v>156746</v>
      </c>
      <c r="AF678" s="7" t="s">
        <v>428</v>
      </c>
      <c r="AG678" s="7" t="s">
        <v>163</v>
      </c>
      <c r="AH678" s="6">
        <v>2</v>
      </c>
    </row>
    <row r="679" spans="1:34" ht="15">
      <c r="A679" s="3" t="s">
        <v>1444</v>
      </c>
      <c r="B679" s="4">
        <v>17</v>
      </c>
      <c r="C679" s="3" t="s">
        <v>163</v>
      </c>
      <c r="D679" s="3" t="s">
        <v>1445</v>
      </c>
      <c r="E679" s="3" t="s">
        <v>428</v>
      </c>
      <c r="F679" s="5"/>
      <c r="H679" s="3" t="s">
        <v>2019</v>
      </c>
      <c r="I679" s="6">
        <v>2</v>
      </c>
      <c r="J679" t="b">
        <f t="shared" si="10"/>
        <v>1</v>
      </c>
      <c r="K679" s="7" t="s">
        <v>1444</v>
      </c>
      <c r="L679" s="7" t="s">
        <v>1445</v>
      </c>
      <c r="M679" s="7" t="s">
        <v>2578</v>
      </c>
      <c r="N679" s="7" t="s">
        <v>2019</v>
      </c>
      <c r="O679" s="6">
        <v>17</v>
      </c>
      <c r="P679" s="7" t="s">
        <v>1996</v>
      </c>
      <c r="Q679" s="7" t="s">
        <v>2053</v>
      </c>
      <c r="R679" s="8"/>
      <c r="S679" s="7" t="s">
        <v>1943</v>
      </c>
      <c r="T679" s="7" t="s">
        <v>428</v>
      </c>
      <c r="U679" s="7" t="s">
        <v>1444</v>
      </c>
      <c r="V679" s="8"/>
      <c r="W679" s="8"/>
      <c r="X679" s="6" t="b">
        <v>0</v>
      </c>
      <c r="Y679" s="7" t="s">
        <v>163</v>
      </c>
      <c r="Z679" s="7" t="s">
        <v>1944</v>
      </c>
      <c r="AA679" s="6" t="b">
        <v>0</v>
      </c>
      <c r="AB679" s="8"/>
      <c r="AC679" s="8"/>
      <c r="AD679" s="8"/>
      <c r="AE679" s="8"/>
      <c r="AF679" s="7" t="s">
        <v>428</v>
      </c>
      <c r="AG679" s="7" t="s">
        <v>163</v>
      </c>
      <c r="AH679" s="6">
        <v>2</v>
      </c>
    </row>
    <row r="680" spans="1:34" ht="15">
      <c r="A680" s="3" t="s">
        <v>1446</v>
      </c>
      <c r="B680" s="4">
        <v>17</v>
      </c>
      <c r="C680" s="3" t="s">
        <v>163</v>
      </c>
      <c r="D680" s="3" t="s">
        <v>1447</v>
      </c>
      <c r="E680" s="3" t="s">
        <v>436</v>
      </c>
      <c r="F680" s="5"/>
      <c r="H680" s="3" t="s">
        <v>2019</v>
      </c>
      <c r="I680" s="6">
        <v>2</v>
      </c>
      <c r="J680" t="b">
        <f t="shared" si="10"/>
        <v>1</v>
      </c>
      <c r="K680" s="7" t="s">
        <v>1446</v>
      </c>
      <c r="L680" s="7" t="s">
        <v>1447</v>
      </c>
      <c r="M680" s="7" t="s">
        <v>2579</v>
      </c>
      <c r="N680" s="7" t="s">
        <v>2019</v>
      </c>
      <c r="O680" s="6">
        <v>17</v>
      </c>
      <c r="P680" s="7" t="s">
        <v>1996</v>
      </c>
      <c r="Q680" s="7" t="s">
        <v>2036</v>
      </c>
      <c r="R680" s="8"/>
      <c r="S680" s="7" t="s">
        <v>1943</v>
      </c>
      <c r="T680" s="7" t="s">
        <v>436</v>
      </c>
      <c r="U680" s="7" t="s">
        <v>1446</v>
      </c>
      <c r="V680" s="8"/>
      <c r="W680" s="8"/>
      <c r="X680" s="6" t="b">
        <v>0</v>
      </c>
      <c r="Y680" s="7" t="s">
        <v>163</v>
      </c>
      <c r="Z680" s="7" t="s">
        <v>1944</v>
      </c>
      <c r="AA680" s="6" t="b">
        <v>0</v>
      </c>
      <c r="AB680" s="6">
        <v>55252</v>
      </c>
      <c r="AC680" s="6">
        <v>2384</v>
      </c>
      <c r="AD680" s="6">
        <v>11256</v>
      </c>
      <c r="AE680" s="6">
        <v>68892</v>
      </c>
      <c r="AF680" s="7" t="s">
        <v>436</v>
      </c>
      <c r="AG680" s="7" t="s">
        <v>163</v>
      </c>
      <c r="AH680" s="6">
        <v>2</v>
      </c>
    </row>
    <row r="681" spans="1:34" ht="15">
      <c r="A681" s="3" t="s">
        <v>1448</v>
      </c>
      <c r="B681" s="4">
        <v>17</v>
      </c>
      <c r="C681" s="3" t="s">
        <v>163</v>
      </c>
      <c r="D681" s="3" t="s">
        <v>1449</v>
      </c>
      <c r="E681" s="3" t="s">
        <v>433</v>
      </c>
      <c r="F681" s="5"/>
      <c r="H681" s="3" t="s">
        <v>2019</v>
      </c>
      <c r="I681" s="6">
        <v>2</v>
      </c>
      <c r="J681" t="b">
        <f t="shared" si="10"/>
        <v>1</v>
      </c>
      <c r="K681" s="7" t="s">
        <v>1448</v>
      </c>
      <c r="L681" s="7" t="s">
        <v>1449</v>
      </c>
      <c r="M681" s="7" t="s">
        <v>2580</v>
      </c>
      <c r="N681" s="7" t="s">
        <v>2019</v>
      </c>
      <c r="O681" s="6">
        <v>17</v>
      </c>
      <c r="P681" s="7" t="s">
        <v>1996</v>
      </c>
      <c r="Q681" s="7" t="s">
        <v>2055</v>
      </c>
      <c r="R681" s="8"/>
      <c r="S681" s="7" t="s">
        <v>1943</v>
      </c>
      <c r="T681" s="7" t="s">
        <v>433</v>
      </c>
      <c r="U681" s="7" t="s">
        <v>1448</v>
      </c>
      <c r="V681" s="8"/>
      <c r="W681" s="8"/>
      <c r="X681" s="6" t="b">
        <v>0</v>
      </c>
      <c r="Y681" s="7" t="s">
        <v>163</v>
      </c>
      <c r="Z681" s="7" t="s">
        <v>1944</v>
      </c>
      <c r="AA681" s="6" t="b">
        <v>0</v>
      </c>
      <c r="AB681" s="6">
        <v>87311</v>
      </c>
      <c r="AC681" s="6">
        <v>4443</v>
      </c>
      <c r="AD681" s="6">
        <v>17764</v>
      </c>
      <c r="AE681" s="6">
        <v>116529</v>
      </c>
      <c r="AF681" s="7" t="s">
        <v>433</v>
      </c>
      <c r="AG681" s="7" t="s">
        <v>163</v>
      </c>
      <c r="AH681" s="6">
        <v>2</v>
      </c>
    </row>
    <row r="682" spans="1:34" ht="15">
      <c r="A682" s="3" t="s">
        <v>1450</v>
      </c>
      <c r="B682" s="4">
        <v>17</v>
      </c>
      <c r="C682" s="3" t="s">
        <v>163</v>
      </c>
      <c r="D682" s="3" t="s">
        <v>1451</v>
      </c>
      <c r="E682" s="3" t="s">
        <v>433</v>
      </c>
      <c r="F682" s="5"/>
      <c r="H682" s="3" t="s">
        <v>2019</v>
      </c>
      <c r="I682" s="6">
        <v>2</v>
      </c>
      <c r="J682" t="b">
        <f t="shared" si="10"/>
        <v>1</v>
      </c>
      <c r="K682" s="7" t="s">
        <v>1450</v>
      </c>
      <c r="L682" s="7" t="s">
        <v>1451</v>
      </c>
      <c r="M682" s="7" t="s">
        <v>2581</v>
      </c>
      <c r="N682" s="7" t="s">
        <v>2019</v>
      </c>
      <c r="O682" s="6">
        <v>17</v>
      </c>
      <c r="P682" s="7" t="s">
        <v>1996</v>
      </c>
      <c r="Q682" s="7" t="s">
        <v>2093</v>
      </c>
      <c r="R682" s="8"/>
      <c r="S682" s="7" t="s">
        <v>1943</v>
      </c>
      <c r="T682" s="7" t="s">
        <v>433</v>
      </c>
      <c r="U682" s="7" t="s">
        <v>1450</v>
      </c>
      <c r="V682" s="8"/>
      <c r="W682" s="8"/>
      <c r="X682" s="6" t="b">
        <v>0</v>
      </c>
      <c r="Y682" s="7" t="s">
        <v>163</v>
      </c>
      <c r="Z682" s="7" t="s">
        <v>1944</v>
      </c>
      <c r="AA682" s="6" t="b">
        <v>0</v>
      </c>
      <c r="AB682" s="6">
        <v>57678</v>
      </c>
      <c r="AC682" s="6">
        <v>2769</v>
      </c>
      <c r="AD682" s="6">
        <v>10262</v>
      </c>
      <c r="AE682" s="6">
        <v>72320</v>
      </c>
      <c r="AF682" s="7" t="s">
        <v>433</v>
      </c>
      <c r="AG682" s="7" t="s">
        <v>163</v>
      </c>
      <c r="AH682" s="6">
        <v>2</v>
      </c>
    </row>
    <row r="683" spans="1:34" ht="15">
      <c r="A683" s="3" t="s">
        <v>1452</v>
      </c>
      <c r="B683" s="4">
        <v>17</v>
      </c>
      <c r="C683" s="3" t="s">
        <v>163</v>
      </c>
      <c r="D683" s="3" t="s">
        <v>1453</v>
      </c>
      <c r="E683" s="3" t="s">
        <v>235</v>
      </c>
      <c r="F683" s="5"/>
      <c r="H683" s="3" t="s">
        <v>2019</v>
      </c>
      <c r="I683" s="6">
        <v>2</v>
      </c>
      <c r="J683" t="b">
        <f t="shared" si="10"/>
        <v>1</v>
      </c>
      <c r="K683" s="7" t="s">
        <v>1452</v>
      </c>
      <c r="L683" s="7" t="s">
        <v>1453</v>
      </c>
      <c r="M683" s="7" t="s">
        <v>2582</v>
      </c>
      <c r="N683" s="7" t="s">
        <v>2019</v>
      </c>
      <c r="O683" s="6">
        <v>17</v>
      </c>
      <c r="P683" s="7" t="s">
        <v>1996</v>
      </c>
      <c r="Q683" s="7" t="s">
        <v>2039</v>
      </c>
      <c r="R683" s="8"/>
      <c r="S683" s="7" t="s">
        <v>1943</v>
      </c>
      <c r="T683" s="7" t="s">
        <v>235</v>
      </c>
      <c r="U683" s="7" t="s">
        <v>1452</v>
      </c>
      <c r="V683" s="8"/>
      <c r="W683" s="8"/>
      <c r="X683" s="6" t="b">
        <v>0</v>
      </c>
      <c r="Y683" s="7" t="s">
        <v>163</v>
      </c>
      <c r="Z683" s="7" t="s">
        <v>1944</v>
      </c>
      <c r="AA683" s="6" t="b">
        <v>0</v>
      </c>
      <c r="AB683" s="6">
        <v>14227</v>
      </c>
      <c r="AC683" s="6">
        <v>508</v>
      </c>
      <c r="AD683" s="6">
        <v>1878</v>
      </c>
      <c r="AE683" s="6">
        <v>17164</v>
      </c>
      <c r="AF683" s="7" t="s">
        <v>235</v>
      </c>
      <c r="AG683" s="7" t="s">
        <v>163</v>
      </c>
      <c r="AH683" s="6">
        <v>2</v>
      </c>
    </row>
    <row r="684" spans="1:34" ht="15">
      <c r="A684" s="3" t="s">
        <v>1454</v>
      </c>
      <c r="B684" s="4">
        <v>17</v>
      </c>
      <c r="C684" s="3" t="s">
        <v>163</v>
      </c>
      <c r="D684" s="3" t="s">
        <v>1455</v>
      </c>
      <c r="E684" s="3" t="s">
        <v>436</v>
      </c>
      <c r="F684" s="5"/>
      <c r="H684" s="3" t="s">
        <v>2019</v>
      </c>
      <c r="I684" s="6">
        <v>2</v>
      </c>
      <c r="J684" t="b">
        <f t="shared" si="10"/>
        <v>1</v>
      </c>
      <c r="K684" s="7" t="s">
        <v>1454</v>
      </c>
      <c r="L684" s="7" t="s">
        <v>1455</v>
      </c>
      <c r="M684" s="7" t="s">
        <v>2583</v>
      </c>
      <c r="N684" s="7" t="s">
        <v>2019</v>
      </c>
      <c r="O684" s="6">
        <v>17</v>
      </c>
      <c r="P684" s="7" t="s">
        <v>1996</v>
      </c>
      <c r="Q684" s="7" t="s">
        <v>2069</v>
      </c>
      <c r="R684" s="8"/>
      <c r="S684" s="7" t="s">
        <v>1943</v>
      </c>
      <c r="T684" s="7" t="s">
        <v>436</v>
      </c>
      <c r="U684" s="7" t="s">
        <v>1454</v>
      </c>
      <c r="V684" s="8"/>
      <c r="W684" s="8"/>
      <c r="X684" s="6" t="b">
        <v>0</v>
      </c>
      <c r="Y684" s="7" t="s">
        <v>163</v>
      </c>
      <c r="Z684" s="7" t="s">
        <v>1944</v>
      </c>
      <c r="AA684" s="6" t="b">
        <v>0</v>
      </c>
      <c r="AB684" s="8"/>
      <c r="AC684" s="8"/>
      <c r="AD684" s="8"/>
      <c r="AE684" s="8"/>
      <c r="AF684" s="7" t="s">
        <v>436</v>
      </c>
      <c r="AG684" s="7" t="s">
        <v>163</v>
      </c>
      <c r="AH684" s="6">
        <v>2</v>
      </c>
    </row>
    <row r="685" spans="1:34" ht="15">
      <c r="A685" s="3" t="s">
        <v>1456</v>
      </c>
      <c r="B685" s="4">
        <v>17</v>
      </c>
      <c r="C685" s="3" t="s">
        <v>163</v>
      </c>
      <c r="D685" s="3" t="s">
        <v>1457</v>
      </c>
      <c r="E685" s="3" t="s">
        <v>436</v>
      </c>
      <c r="F685" s="5"/>
      <c r="H685" s="3" t="s">
        <v>2019</v>
      </c>
      <c r="I685" s="6">
        <v>2</v>
      </c>
      <c r="J685" t="b">
        <f t="shared" si="10"/>
        <v>1</v>
      </c>
      <c r="K685" s="7" t="s">
        <v>1456</v>
      </c>
      <c r="L685" s="7" t="s">
        <v>1457</v>
      </c>
      <c r="M685" s="7" t="s">
        <v>2584</v>
      </c>
      <c r="N685" s="7" t="s">
        <v>2019</v>
      </c>
      <c r="O685" s="6">
        <v>17</v>
      </c>
      <c r="P685" s="7" t="s">
        <v>1996</v>
      </c>
      <c r="Q685" s="7" t="s">
        <v>1941</v>
      </c>
      <c r="R685" s="8"/>
      <c r="S685" s="7" t="s">
        <v>1943</v>
      </c>
      <c r="T685" s="7" t="s">
        <v>436</v>
      </c>
      <c r="U685" s="7" t="s">
        <v>1456</v>
      </c>
      <c r="V685" s="8"/>
      <c r="W685" s="8"/>
      <c r="X685" s="6" t="b">
        <v>0</v>
      </c>
      <c r="Y685" s="7" t="s">
        <v>163</v>
      </c>
      <c r="Z685" s="7" t="s">
        <v>1944</v>
      </c>
      <c r="AA685" s="6" t="b">
        <v>0</v>
      </c>
      <c r="AB685" s="6">
        <v>2003</v>
      </c>
      <c r="AC685" s="6">
        <v>128</v>
      </c>
      <c r="AD685" s="6">
        <v>172</v>
      </c>
      <c r="AE685" s="6">
        <v>2303</v>
      </c>
      <c r="AF685" s="7" t="s">
        <v>436</v>
      </c>
      <c r="AG685" s="7" t="s">
        <v>163</v>
      </c>
      <c r="AH685" s="6">
        <v>2</v>
      </c>
    </row>
    <row r="686" spans="1:34" ht="15">
      <c r="A686" s="3" t="s">
        <v>1458</v>
      </c>
      <c r="B686" s="4">
        <v>4</v>
      </c>
      <c r="C686" s="3" t="s">
        <v>166</v>
      </c>
      <c r="D686" s="3" t="s">
        <v>1459</v>
      </c>
      <c r="E686" s="3" t="s">
        <v>436</v>
      </c>
      <c r="F686" s="5"/>
      <c r="H686" s="3" t="s">
        <v>2019</v>
      </c>
      <c r="I686" s="6">
        <v>5</v>
      </c>
      <c r="J686" t="b">
        <f t="shared" si="10"/>
        <v>1</v>
      </c>
      <c r="K686" s="7" t="s">
        <v>1458</v>
      </c>
      <c r="L686" s="7" t="s">
        <v>1459</v>
      </c>
      <c r="M686" s="7" t="s">
        <v>2585</v>
      </c>
      <c r="N686" s="7" t="s">
        <v>2019</v>
      </c>
      <c r="O686" s="6">
        <v>4</v>
      </c>
      <c r="P686" s="7" t="s">
        <v>1997</v>
      </c>
      <c r="Q686" s="7" t="s">
        <v>2045</v>
      </c>
      <c r="R686" s="8"/>
      <c r="S686" s="7" t="s">
        <v>1943</v>
      </c>
      <c r="T686" s="7" t="s">
        <v>436</v>
      </c>
      <c r="U686" s="7" t="s">
        <v>1458</v>
      </c>
      <c r="V686" s="8"/>
      <c r="W686" s="8"/>
      <c r="X686" s="6" t="b">
        <v>0</v>
      </c>
      <c r="Y686" s="7" t="s">
        <v>166</v>
      </c>
      <c r="Z686" s="7" t="s">
        <v>1944</v>
      </c>
      <c r="AA686" s="6" t="b">
        <v>0</v>
      </c>
      <c r="AB686" s="6">
        <v>47535</v>
      </c>
      <c r="AC686" s="6">
        <v>2587</v>
      </c>
      <c r="AD686" s="6">
        <v>6028</v>
      </c>
      <c r="AE686" s="6">
        <v>79404</v>
      </c>
      <c r="AF686" s="7" t="s">
        <v>436</v>
      </c>
      <c r="AG686" s="7" t="s">
        <v>166</v>
      </c>
      <c r="AH686" s="6">
        <v>5</v>
      </c>
    </row>
    <row r="687" spans="1:34" ht="15">
      <c r="A687" s="3" t="s">
        <v>1460</v>
      </c>
      <c r="B687" s="4">
        <v>4</v>
      </c>
      <c r="C687" s="3" t="s">
        <v>166</v>
      </c>
      <c r="D687" s="3" t="s">
        <v>1461</v>
      </c>
      <c r="E687" s="3" t="s">
        <v>433</v>
      </c>
      <c r="F687" s="5"/>
      <c r="H687" s="3" t="s">
        <v>2019</v>
      </c>
      <c r="I687" s="6">
        <v>5</v>
      </c>
      <c r="J687" t="b">
        <f t="shared" si="10"/>
        <v>1</v>
      </c>
      <c r="K687" s="7" t="s">
        <v>1460</v>
      </c>
      <c r="L687" s="7" t="s">
        <v>1461</v>
      </c>
      <c r="M687" s="7" t="s">
        <v>2586</v>
      </c>
      <c r="N687" s="7" t="s">
        <v>2019</v>
      </c>
      <c r="O687" s="6">
        <v>4</v>
      </c>
      <c r="P687" s="7" t="s">
        <v>1997</v>
      </c>
      <c r="Q687" s="7" t="s">
        <v>2036</v>
      </c>
      <c r="R687" s="8"/>
      <c r="S687" s="7" t="s">
        <v>1943</v>
      </c>
      <c r="T687" s="7" t="s">
        <v>433</v>
      </c>
      <c r="U687" s="7" t="s">
        <v>1460</v>
      </c>
      <c r="V687" s="8"/>
      <c r="W687" s="8"/>
      <c r="X687" s="6" t="b">
        <v>0</v>
      </c>
      <c r="Y687" s="7" t="s">
        <v>166</v>
      </c>
      <c r="Z687" s="7" t="s">
        <v>1944</v>
      </c>
      <c r="AA687" s="6" t="b">
        <v>0</v>
      </c>
      <c r="AB687" s="6">
        <v>30801</v>
      </c>
      <c r="AC687" s="6">
        <v>4575</v>
      </c>
      <c r="AD687" s="6">
        <v>7289</v>
      </c>
      <c r="AE687" s="6">
        <v>42891</v>
      </c>
      <c r="AF687" s="7" t="s">
        <v>433</v>
      </c>
      <c r="AG687" s="7" t="s">
        <v>166</v>
      </c>
      <c r="AH687" s="6">
        <v>5</v>
      </c>
    </row>
    <row r="688" spans="1:34" ht="15">
      <c r="A688" s="3" t="s">
        <v>1462</v>
      </c>
      <c r="B688" s="4">
        <v>4</v>
      </c>
      <c r="C688" s="3" t="s">
        <v>166</v>
      </c>
      <c r="D688" s="3" t="s">
        <v>1463</v>
      </c>
      <c r="E688" s="3" t="s">
        <v>436</v>
      </c>
      <c r="F688" s="5"/>
      <c r="H688" s="3" t="s">
        <v>2019</v>
      </c>
      <c r="I688" s="6">
        <v>5</v>
      </c>
      <c r="J688" t="b">
        <f t="shared" si="10"/>
        <v>1</v>
      </c>
      <c r="K688" s="7" t="s">
        <v>1462</v>
      </c>
      <c r="L688" s="7" t="s">
        <v>1463</v>
      </c>
      <c r="M688" s="7" t="s">
        <v>2587</v>
      </c>
      <c r="N688" s="7" t="s">
        <v>2019</v>
      </c>
      <c r="O688" s="6">
        <v>4</v>
      </c>
      <c r="P688" s="7" t="s">
        <v>1997</v>
      </c>
      <c r="Q688" s="7" t="s">
        <v>2055</v>
      </c>
      <c r="R688" s="8"/>
      <c r="S688" s="7" t="s">
        <v>1943</v>
      </c>
      <c r="T688" s="7" t="s">
        <v>436</v>
      </c>
      <c r="U688" s="7" t="s">
        <v>1462</v>
      </c>
      <c r="V688" s="8"/>
      <c r="W688" s="8"/>
      <c r="X688" s="6" t="b">
        <v>0</v>
      </c>
      <c r="Y688" s="7" t="s">
        <v>166</v>
      </c>
      <c r="Z688" s="7" t="s">
        <v>1944</v>
      </c>
      <c r="AA688" s="6" t="b">
        <v>0</v>
      </c>
      <c r="AB688" s="6">
        <v>11247</v>
      </c>
      <c r="AC688" s="6">
        <v>1824</v>
      </c>
      <c r="AD688" s="6">
        <v>3179</v>
      </c>
      <c r="AE688" s="6">
        <v>16444</v>
      </c>
      <c r="AF688" s="7" t="s">
        <v>436</v>
      </c>
      <c r="AG688" s="7" t="s">
        <v>166</v>
      </c>
      <c r="AH688" s="6">
        <v>5</v>
      </c>
    </row>
    <row r="689" spans="1:34" ht="15">
      <c r="A689" s="3" t="s">
        <v>1464</v>
      </c>
      <c r="B689" s="4">
        <v>4</v>
      </c>
      <c r="C689" s="3" t="s">
        <v>166</v>
      </c>
      <c r="D689" s="3" t="s">
        <v>1465</v>
      </c>
      <c r="E689" s="3" t="s">
        <v>433</v>
      </c>
      <c r="F689" s="5"/>
      <c r="H689" s="3" t="s">
        <v>2019</v>
      </c>
      <c r="I689" s="6">
        <v>5</v>
      </c>
      <c r="J689" t="b">
        <f t="shared" si="10"/>
        <v>1</v>
      </c>
      <c r="K689" s="7" t="s">
        <v>1464</v>
      </c>
      <c r="L689" s="7" t="s">
        <v>1465</v>
      </c>
      <c r="M689" s="7" t="s">
        <v>2588</v>
      </c>
      <c r="N689" s="7" t="s">
        <v>2019</v>
      </c>
      <c r="O689" s="6">
        <v>4</v>
      </c>
      <c r="P689" s="7" t="s">
        <v>1997</v>
      </c>
      <c r="Q689" s="7" t="s">
        <v>2093</v>
      </c>
      <c r="R689" s="8"/>
      <c r="S689" s="7" t="s">
        <v>1943</v>
      </c>
      <c r="T689" s="7" t="s">
        <v>433</v>
      </c>
      <c r="U689" s="7" t="s">
        <v>1464</v>
      </c>
      <c r="V689" s="8"/>
      <c r="W689" s="8"/>
      <c r="X689" s="6" t="b">
        <v>0</v>
      </c>
      <c r="Y689" s="7" t="s">
        <v>166</v>
      </c>
      <c r="Z689" s="7" t="s">
        <v>1944</v>
      </c>
      <c r="AA689" s="6" t="b">
        <v>0</v>
      </c>
      <c r="AB689" s="8"/>
      <c r="AC689" s="8"/>
      <c r="AD689" s="8"/>
      <c r="AE689" s="8"/>
      <c r="AF689" s="7" t="s">
        <v>433</v>
      </c>
      <c r="AG689" s="7" t="s">
        <v>166</v>
      </c>
      <c r="AH689" s="6">
        <v>5</v>
      </c>
    </row>
    <row r="690" spans="1:34" ht="15">
      <c r="A690" s="3" t="s">
        <v>1466</v>
      </c>
      <c r="B690" s="4">
        <v>4</v>
      </c>
      <c r="C690" s="3" t="s">
        <v>166</v>
      </c>
      <c r="D690" s="3" t="s">
        <v>1467</v>
      </c>
      <c r="E690" s="3" t="s">
        <v>436</v>
      </c>
      <c r="F690" s="5"/>
      <c r="H690" s="3" t="s">
        <v>2019</v>
      </c>
      <c r="I690" s="6">
        <v>5</v>
      </c>
      <c r="J690" t="b">
        <f t="shared" si="10"/>
        <v>1</v>
      </c>
      <c r="K690" s="7" t="s">
        <v>1466</v>
      </c>
      <c r="L690" s="7" t="s">
        <v>1467</v>
      </c>
      <c r="M690" s="7" t="s">
        <v>2589</v>
      </c>
      <c r="N690" s="7" t="s">
        <v>2019</v>
      </c>
      <c r="O690" s="6">
        <v>4</v>
      </c>
      <c r="P690" s="7" t="s">
        <v>1997</v>
      </c>
      <c r="Q690" s="7" t="s">
        <v>2039</v>
      </c>
      <c r="R690" s="8"/>
      <c r="S690" s="7" t="s">
        <v>1943</v>
      </c>
      <c r="T690" s="7" t="s">
        <v>436</v>
      </c>
      <c r="U690" s="7" t="s">
        <v>1466</v>
      </c>
      <c r="V690" s="8"/>
      <c r="W690" s="8"/>
      <c r="X690" s="6" t="b">
        <v>0</v>
      </c>
      <c r="Y690" s="7" t="s">
        <v>166</v>
      </c>
      <c r="Z690" s="7" t="s">
        <v>1944</v>
      </c>
      <c r="AA690" s="6" t="b">
        <v>0</v>
      </c>
      <c r="AB690" s="8"/>
      <c r="AC690" s="8"/>
      <c r="AD690" s="8"/>
      <c r="AE690" s="8"/>
      <c r="AF690" s="7" t="s">
        <v>436</v>
      </c>
      <c r="AG690" s="7" t="s">
        <v>166</v>
      </c>
      <c r="AH690" s="6">
        <v>5</v>
      </c>
    </row>
    <row r="691" spans="1:34" ht="15">
      <c r="A691" s="3" t="s">
        <v>1468</v>
      </c>
      <c r="B691" s="4">
        <v>4</v>
      </c>
      <c r="C691" s="3" t="s">
        <v>169</v>
      </c>
      <c r="D691" s="3" t="s">
        <v>1469</v>
      </c>
      <c r="E691" s="3" t="s">
        <v>433</v>
      </c>
      <c r="F691" s="5"/>
      <c r="H691" s="3" t="s">
        <v>2019</v>
      </c>
      <c r="I691" s="6">
        <v>5</v>
      </c>
      <c r="J691" t="b">
        <f t="shared" si="10"/>
        <v>1</v>
      </c>
      <c r="K691" s="7" t="s">
        <v>1468</v>
      </c>
      <c r="L691" s="7" t="s">
        <v>1469</v>
      </c>
      <c r="M691" s="7" t="s">
        <v>2590</v>
      </c>
      <c r="N691" s="7" t="s">
        <v>2019</v>
      </c>
      <c r="O691" s="6">
        <v>4</v>
      </c>
      <c r="P691" s="7" t="s">
        <v>1998</v>
      </c>
      <c r="Q691" s="7" t="s">
        <v>2066</v>
      </c>
      <c r="R691" s="8"/>
      <c r="S691" s="7" t="s">
        <v>1943</v>
      </c>
      <c r="T691" s="7" t="s">
        <v>433</v>
      </c>
      <c r="U691" s="7" t="s">
        <v>1468</v>
      </c>
      <c r="V691" s="8"/>
      <c r="W691" s="8"/>
      <c r="X691" s="6" t="b">
        <v>0</v>
      </c>
      <c r="Y691" s="7" t="s">
        <v>169</v>
      </c>
      <c r="Z691" s="7" t="s">
        <v>1944</v>
      </c>
      <c r="AA691" s="6" t="b">
        <v>0</v>
      </c>
      <c r="AB691" s="6">
        <v>4737</v>
      </c>
      <c r="AC691" s="6">
        <v>663</v>
      </c>
      <c r="AD691" s="6">
        <v>675</v>
      </c>
      <c r="AE691" s="6">
        <v>7093</v>
      </c>
      <c r="AF691" s="7" t="s">
        <v>433</v>
      </c>
      <c r="AG691" s="7" t="s">
        <v>169</v>
      </c>
      <c r="AH691" s="6">
        <v>5</v>
      </c>
    </row>
    <row r="692" spans="1:34" ht="15">
      <c r="A692" s="3" t="s">
        <v>1470</v>
      </c>
      <c r="B692" s="4">
        <v>4</v>
      </c>
      <c r="C692" s="3" t="s">
        <v>169</v>
      </c>
      <c r="D692" s="3" t="s">
        <v>1471</v>
      </c>
      <c r="E692" s="3" t="s">
        <v>436</v>
      </c>
      <c r="F692" s="5"/>
      <c r="H692" s="3" t="s">
        <v>2019</v>
      </c>
      <c r="I692" s="6">
        <v>5</v>
      </c>
      <c r="J692" t="b">
        <f t="shared" si="10"/>
        <v>1</v>
      </c>
      <c r="K692" s="7" t="s">
        <v>1470</v>
      </c>
      <c r="L692" s="7" t="s">
        <v>1471</v>
      </c>
      <c r="M692" s="7" t="s">
        <v>2591</v>
      </c>
      <c r="N692" s="7" t="s">
        <v>2019</v>
      </c>
      <c r="O692" s="6">
        <v>4</v>
      </c>
      <c r="P692" s="7" t="s">
        <v>1998</v>
      </c>
      <c r="Q692" s="7" t="s">
        <v>2066</v>
      </c>
      <c r="R692" s="8"/>
      <c r="S692" s="7" t="s">
        <v>1943</v>
      </c>
      <c r="T692" s="7" t="s">
        <v>436</v>
      </c>
      <c r="U692" s="7" t="s">
        <v>1470</v>
      </c>
      <c r="V692" s="8"/>
      <c r="W692" s="8"/>
      <c r="X692" s="6" t="b">
        <v>0</v>
      </c>
      <c r="Y692" s="7" t="s">
        <v>169</v>
      </c>
      <c r="Z692" s="7" t="s">
        <v>1944</v>
      </c>
      <c r="AA692" s="6" t="b">
        <v>0</v>
      </c>
      <c r="AB692" s="8"/>
      <c r="AC692" s="8"/>
      <c r="AD692" s="8"/>
      <c r="AE692" s="8"/>
      <c r="AF692" s="7" t="s">
        <v>436</v>
      </c>
      <c r="AG692" s="7" t="s">
        <v>169</v>
      </c>
      <c r="AH692" s="6">
        <v>5</v>
      </c>
    </row>
    <row r="693" spans="1:34" ht="15">
      <c r="A693" s="3" t="s">
        <v>1472</v>
      </c>
      <c r="B693" s="4">
        <v>4</v>
      </c>
      <c r="C693" s="3" t="s">
        <v>169</v>
      </c>
      <c r="D693" s="3" t="s">
        <v>1473</v>
      </c>
      <c r="E693" s="3" t="s">
        <v>436</v>
      </c>
      <c r="F693" s="5"/>
      <c r="H693" s="3" t="s">
        <v>2019</v>
      </c>
      <c r="I693" s="6">
        <v>5</v>
      </c>
      <c r="J693" t="b">
        <f t="shared" si="10"/>
        <v>1</v>
      </c>
      <c r="K693" s="7" t="s">
        <v>1472</v>
      </c>
      <c r="L693" s="7" t="s">
        <v>1473</v>
      </c>
      <c r="M693" s="7" t="s">
        <v>2592</v>
      </c>
      <c r="N693" s="7" t="s">
        <v>2019</v>
      </c>
      <c r="O693" s="6">
        <v>4</v>
      </c>
      <c r="P693" s="7" t="s">
        <v>1998</v>
      </c>
      <c r="Q693" s="7" t="s">
        <v>2045</v>
      </c>
      <c r="R693" s="8"/>
      <c r="S693" s="7" t="s">
        <v>1943</v>
      </c>
      <c r="T693" s="7" t="s">
        <v>436</v>
      </c>
      <c r="U693" s="7" t="s">
        <v>1472</v>
      </c>
      <c r="V693" s="8"/>
      <c r="W693" s="8"/>
      <c r="X693" s="6" t="b">
        <v>0</v>
      </c>
      <c r="Y693" s="7" t="s">
        <v>169</v>
      </c>
      <c r="Z693" s="7" t="s">
        <v>1944</v>
      </c>
      <c r="AA693" s="6" t="b">
        <v>0</v>
      </c>
      <c r="AB693" s="6">
        <v>44370</v>
      </c>
      <c r="AC693" s="6">
        <v>1983</v>
      </c>
      <c r="AD693" s="6">
        <v>6109</v>
      </c>
      <c r="AE693" s="6">
        <v>56463</v>
      </c>
      <c r="AF693" s="7" t="s">
        <v>436</v>
      </c>
      <c r="AG693" s="7" t="s">
        <v>169</v>
      </c>
      <c r="AH693" s="6">
        <v>5</v>
      </c>
    </row>
    <row r="694" spans="1:34" ht="15">
      <c r="A694" s="3" t="s">
        <v>1474</v>
      </c>
      <c r="B694" s="4">
        <v>4</v>
      </c>
      <c r="C694" s="3" t="s">
        <v>169</v>
      </c>
      <c r="D694" s="3" t="s">
        <v>1475</v>
      </c>
      <c r="E694" s="3" t="s">
        <v>436</v>
      </c>
      <c r="F694" s="5"/>
      <c r="H694" s="3" t="s">
        <v>2019</v>
      </c>
      <c r="I694" s="6">
        <v>5</v>
      </c>
      <c r="J694" t="b">
        <f t="shared" si="10"/>
        <v>1</v>
      </c>
      <c r="K694" s="7" t="s">
        <v>1474</v>
      </c>
      <c r="L694" s="7" t="s">
        <v>1475</v>
      </c>
      <c r="M694" s="7" t="s">
        <v>2593</v>
      </c>
      <c r="N694" s="7" t="s">
        <v>2019</v>
      </c>
      <c r="O694" s="6">
        <v>4</v>
      </c>
      <c r="P694" s="7" t="s">
        <v>1998</v>
      </c>
      <c r="Q694" s="7" t="s">
        <v>2051</v>
      </c>
      <c r="R694" s="8"/>
      <c r="S694" s="7" t="s">
        <v>1943</v>
      </c>
      <c r="T694" s="7" t="s">
        <v>436</v>
      </c>
      <c r="U694" s="7" t="s">
        <v>1474</v>
      </c>
      <c r="V694" s="8"/>
      <c r="W694" s="8"/>
      <c r="X694" s="6" t="b">
        <v>0</v>
      </c>
      <c r="Y694" s="7" t="s">
        <v>169</v>
      </c>
      <c r="Z694" s="7" t="s">
        <v>1944</v>
      </c>
      <c r="AA694" s="6" t="b">
        <v>0</v>
      </c>
      <c r="AB694" s="6">
        <v>2301</v>
      </c>
      <c r="AC694" s="6">
        <v>174</v>
      </c>
      <c r="AD694" s="6">
        <v>458</v>
      </c>
      <c r="AE694" s="6">
        <v>3076</v>
      </c>
      <c r="AF694" s="7" t="s">
        <v>436</v>
      </c>
      <c r="AG694" s="7" t="s">
        <v>169</v>
      </c>
      <c r="AH694" s="6">
        <v>5</v>
      </c>
    </row>
    <row r="695" spans="1:34" ht="15">
      <c r="A695" s="3" t="s">
        <v>1476</v>
      </c>
      <c r="B695" s="4">
        <v>4</v>
      </c>
      <c r="C695" s="3" t="s">
        <v>169</v>
      </c>
      <c r="D695" s="3" t="s">
        <v>1477</v>
      </c>
      <c r="E695" s="3" t="s">
        <v>428</v>
      </c>
      <c r="F695" s="5"/>
      <c r="H695" s="3" t="s">
        <v>2019</v>
      </c>
      <c r="I695" s="6">
        <v>5</v>
      </c>
      <c r="J695" t="b">
        <f t="shared" si="10"/>
        <v>1</v>
      </c>
      <c r="K695" s="7" t="s">
        <v>1476</v>
      </c>
      <c r="L695" s="7" t="s">
        <v>1477</v>
      </c>
      <c r="M695" s="7" t="s">
        <v>2594</v>
      </c>
      <c r="N695" s="7" t="s">
        <v>2019</v>
      </c>
      <c r="O695" s="6">
        <v>4</v>
      </c>
      <c r="P695" s="7" t="s">
        <v>1998</v>
      </c>
      <c r="Q695" s="7" t="s">
        <v>2036</v>
      </c>
      <c r="R695" s="8"/>
      <c r="S695" s="7" t="s">
        <v>1943</v>
      </c>
      <c r="T695" s="7" t="s">
        <v>428</v>
      </c>
      <c r="U695" s="7" t="s">
        <v>1476</v>
      </c>
      <c r="V695" s="8"/>
      <c r="W695" s="8"/>
      <c r="X695" s="6" t="b">
        <v>0</v>
      </c>
      <c r="Y695" s="7" t="s">
        <v>169</v>
      </c>
      <c r="Z695" s="7" t="s">
        <v>1944</v>
      </c>
      <c r="AA695" s="6" t="b">
        <v>0</v>
      </c>
      <c r="AB695" s="6">
        <v>10841</v>
      </c>
      <c r="AC695" s="6">
        <v>2472</v>
      </c>
      <c r="AD695" s="6">
        <v>2031</v>
      </c>
      <c r="AE695" s="6">
        <v>16701</v>
      </c>
      <c r="AF695" s="7" t="s">
        <v>428</v>
      </c>
      <c r="AG695" s="7" t="s">
        <v>169</v>
      </c>
      <c r="AH695" s="6">
        <v>5</v>
      </c>
    </row>
    <row r="696" spans="1:34" ht="15">
      <c r="A696" s="3" t="s">
        <v>1478</v>
      </c>
      <c r="B696" s="4">
        <v>4</v>
      </c>
      <c r="C696" s="3" t="s">
        <v>169</v>
      </c>
      <c r="D696" s="3" t="s">
        <v>1479</v>
      </c>
      <c r="E696" s="3" t="s">
        <v>428</v>
      </c>
      <c r="F696" s="5"/>
      <c r="H696" s="3" t="s">
        <v>2019</v>
      </c>
      <c r="I696" s="6">
        <v>5</v>
      </c>
      <c r="J696" t="b">
        <f t="shared" si="10"/>
        <v>1</v>
      </c>
      <c r="K696" s="7" t="s">
        <v>1478</v>
      </c>
      <c r="L696" s="7" t="s">
        <v>1479</v>
      </c>
      <c r="M696" s="7" t="s">
        <v>2595</v>
      </c>
      <c r="N696" s="7" t="s">
        <v>2019</v>
      </c>
      <c r="O696" s="6">
        <v>4</v>
      </c>
      <c r="P696" s="7" t="s">
        <v>1998</v>
      </c>
      <c r="Q696" s="7" t="s">
        <v>2055</v>
      </c>
      <c r="R696" s="8"/>
      <c r="S696" s="7" t="s">
        <v>1943</v>
      </c>
      <c r="T696" s="7" t="s">
        <v>428</v>
      </c>
      <c r="U696" s="7" t="s">
        <v>1478</v>
      </c>
      <c r="V696" s="8"/>
      <c r="W696" s="8"/>
      <c r="X696" s="6" t="b">
        <v>0</v>
      </c>
      <c r="Y696" s="7" t="s">
        <v>169</v>
      </c>
      <c r="Z696" s="7" t="s">
        <v>1944</v>
      </c>
      <c r="AA696" s="6" t="b">
        <v>0</v>
      </c>
      <c r="AB696" s="6">
        <v>11854</v>
      </c>
      <c r="AC696" s="6">
        <v>1036</v>
      </c>
      <c r="AD696" s="6">
        <v>651</v>
      </c>
      <c r="AE696" s="6">
        <v>13562</v>
      </c>
      <c r="AF696" s="7" t="s">
        <v>428</v>
      </c>
      <c r="AG696" s="7" t="s">
        <v>169</v>
      </c>
      <c r="AH696" s="6">
        <v>5</v>
      </c>
    </row>
    <row r="697" spans="1:34" ht="15">
      <c r="A697" s="3" t="s">
        <v>1480</v>
      </c>
      <c r="B697" s="4">
        <v>4</v>
      </c>
      <c r="C697" s="3" t="s">
        <v>169</v>
      </c>
      <c r="D697" s="3" t="s">
        <v>1481</v>
      </c>
      <c r="E697" s="3" t="s">
        <v>436</v>
      </c>
      <c r="F697" s="5"/>
      <c r="H697" s="3" t="s">
        <v>2019</v>
      </c>
      <c r="I697" s="6">
        <v>5</v>
      </c>
      <c r="J697" t="b">
        <f t="shared" si="10"/>
        <v>1</v>
      </c>
      <c r="K697" s="7" t="s">
        <v>1480</v>
      </c>
      <c r="L697" s="7" t="s">
        <v>1481</v>
      </c>
      <c r="M697" s="7" t="s">
        <v>2596</v>
      </c>
      <c r="N697" s="7" t="s">
        <v>2019</v>
      </c>
      <c r="O697" s="6">
        <v>4</v>
      </c>
      <c r="P697" s="7" t="s">
        <v>1998</v>
      </c>
      <c r="Q697" s="7" t="s">
        <v>2093</v>
      </c>
      <c r="R697" s="8"/>
      <c r="S697" s="7" t="s">
        <v>1943</v>
      </c>
      <c r="T697" s="7" t="s">
        <v>436</v>
      </c>
      <c r="U697" s="7" t="s">
        <v>1480</v>
      </c>
      <c r="V697" s="8"/>
      <c r="W697" s="8"/>
      <c r="X697" s="6" t="b">
        <v>0</v>
      </c>
      <c r="Y697" s="7" t="s">
        <v>169</v>
      </c>
      <c r="Z697" s="7" t="s">
        <v>1944</v>
      </c>
      <c r="AA697" s="6" t="b">
        <v>0</v>
      </c>
      <c r="AB697" s="6">
        <v>33357</v>
      </c>
      <c r="AC697" s="6">
        <v>1096</v>
      </c>
      <c r="AD697" s="6">
        <v>2248</v>
      </c>
      <c r="AE697" s="6">
        <v>48255</v>
      </c>
      <c r="AF697" s="7" t="s">
        <v>436</v>
      </c>
      <c r="AG697" s="7" t="s">
        <v>169</v>
      </c>
      <c r="AH697" s="6">
        <v>5</v>
      </c>
    </row>
    <row r="698" spans="1:34" ht="15">
      <c r="A698" s="3" t="s">
        <v>1482</v>
      </c>
      <c r="B698" s="4">
        <v>4</v>
      </c>
      <c r="C698" s="3" t="s">
        <v>169</v>
      </c>
      <c r="D698" s="3" t="s">
        <v>1483</v>
      </c>
      <c r="E698" s="3" t="s">
        <v>433</v>
      </c>
      <c r="F698" s="5"/>
      <c r="H698" s="3" t="s">
        <v>2019</v>
      </c>
      <c r="I698" s="6">
        <v>5</v>
      </c>
      <c r="J698" t="b">
        <f t="shared" si="10"/>
        <v>1</v>
      </c>
      <c r="K698" s="7" t="s">
        <v>1482</v>
      </c>
      <c r="L698" s="7" t="s">
        <v>1483</v>
      </c>
      <c r="M698" s="7" t="s">
        <v>2597</v>
      </c>
      <c r="N698" s="7" t="s">
        <v>2019</v>
      </c>
      <c r="O698" s="6">
        <v>4</v>
      </c>
      <c r="P698" s="7" t="s">
        <v>1998</v>
      </c>
      <c r="Q698" s="7" t="s">
        <v>2039</v>
      </c>
      <c r="R698" s="8"/>
      <c r="S698" s="7" t="s">
        <v>1943</v>
      </c>
      <c r="T698" s="7" t="s">
        <v>433</v>
      </c>
      <c r="U698" s="7" t="s">
        <v>1482</v>
      </c>
      <c r="V698" s="8"/>
      <c r="W698" s="8"/>
      <c r="X698" s="6" t="b">
        <v>0</v>
      </c>
      <c r="Y698" s="7" t="s">
        <v>169</v>
      </c>
      <c r="Z698" s="7" t="s">
        <v>1944</v>
      </c>
      <c r="AA698" s="6" t="b">
        <v>0</v>
      </c>
      <c r="AB698" s="6">
        <v>5806</v>
      </c>
      <c r="AC698" s="6">
        <v>1449</v>
      </c>
      <c r="AD698" s="6">
        <v>1021</v>
      </c>
      <c r="AE698" s="6">
        <v>8798</v>
      </c>
      <c r="AF698" s="7" t="s">
        <v>433</v>
      </c>
      <c r="AG698" s="7" t="s">
        <v>169</v>
      </c>
      <c r="AH698" s="6">
        <v>5</v>
      </c>
    </row>
    <row r="699" spans="1:34" ht="15">
      <c r="A699" s="3" t="s">
        <v>1484</v>
      </c>
      <c r="B699" s="4">
        <v>4</v>
      </c>
      <c r="C699" s="3" t="s">
        <v>169</v>
      </c>
      <c r="D699" s="3" t="s">
        <v>1485</v>
      </c>
      <c r="E699" s="3" t="s">
        <v>436</v>
      </c>
      <c r="F699" s="5"/>
      <c r="H699" s="3" t="s">
        <v>2019</v>
      </c>
      <c r="I699" s="6">
        <v>5</v>
      </c>
      <c r="J699" t="b">
        <f t="shared" si="10"/>
        <v>1</v>
      </c>
      <c r="K699" s="7" t="s">
        <v>1484</v>
      </c>
      <c r="L699" s="7" t="s">
        <v>1485</v>
      </c>
      <c r="M699" s="7" t="s">
        <v>2598</v>
      </c>
      <c r="N699" s="7" t="s">
        <v>2019</v>
      </c>
      <c r="O699" s="6">
        <v>4</v>
      </c>
      <c r="P699" s="7" t="s">
        <v>1998</v>
      </c>
      <c r="Q699" s="7" t="s">
        <v>2069</v>
      </c>
      <c r="R699" s="8"/>
      <c r="S699" s="7" t="s">
        <v>1943</v>
      </c>
      <c r="T699" s="7" t="s">
        <v>436</v>
      </c>
      <c r="U699" s="7" t="s">
        <v>1484</v>
      </c>
      <c r="V699" s="8"/>
      <c r="W699" s="8"/>
      <c r="X699" s="6" t="b">
        <v>0</v>
      </c>
      <c r="Y699" s="7" t="s">
        <v>169</v>
      </c>
      <c r="Z699" s="7" t="s">
        <v>1944</v>
      </c>
      <c r="AA699" s="6" t="b">
        <v>0</v>
      </c>
      <c r="AB699" s="6">
        <v>44398</v>
      </c>
      <c r="AC699" s="6">
        <v>1351</v>
      </c>
      <c r="AD699" s="6">
        <v>6021</v>
      </c>
      <c r="AE699" s="6">
        <v>55738</v>
      </c>
      <c r="AF699" s="7" t="s">
        <v>436</v>
      </c>
      <c r="AG699" s="7" t="s">
        <v>169</v>
      </c>
      <c r="AH699" s="6">
        <v>5</v>
      </c>
    </row>
    <row r="700" spans="1:34" ht="15">
      <c r="A700" s="3" t="s">
        <v>1486</v>
      </c>
      <c r="B700" s="4">
        <v>4</v>
      </c>
      <c r="C700" s="3" t="s">
        <v>169</v>
      </c>
      <c r="D700" s="3" t="s">
        <v>1487</v>
      </c>
      <c r="E700" s="3" t="s">
        <v>436</v>
      </c>
      <c r="F700" s="5"/>
      <c r="H700" s="3" t="s">
        <v>2019</v>
      </c>
      <c r="I700" s="6">
        <v>5</v>
      </c>
      <c r="J700" t="b">
        <f t="shared" si="10"/>
        <v>1</v>
      </c>
      <c r="K700" s="7" t="s">
        <v>1486</v>
      </c>
      <c r="L700" s="7" t="s">
        <v>1487</v>
      </c>
      <c r="M700" s="7" t="s">
        <v>2599</v>
      </c>
      <c r="N700" s="7" t="s">
        <v>2019</v>
      </c>
      <c r="O700" s="6">
        <v>4</v>
      </c>
      <c r="P700" s="7" t="s">
        <v>1998</v>
      </c>
      <c r="Q700" s="7" t="s">
        <v>1941</v>
      </c>
      <c r="R700" s="8"/>
      <c r="S700" s="7" t="s">
        <v>1943</v>
      </c>
      <c r="T700" s="7" t="s">
        <v>436</v>
      </c>
      <c r="U700" s="7" t="s">
        <v>1486</v>
      </c>
      <c r="V700" s="8"/>
      <c r="W700" s="8"/>
      <c r="X700" s="6" t="b">
        <v>0</v>
      </c>
      <c r="Y700" s="7" t="s">
        <v>169</v>
      </c>
      <c r="Z700" s="7" t="s">
        <v>1944</v>
      </c>
      <c r="AA700" s="6" t="b">
        <v>0</v>
      </c>
      <c r="AB700" s="6">
        <v>5935</v>
      </c>
      <c r="AC700" s="6">
        <v>364</v>
      </c>
      <c r="AD700" s="6">
        <v>760</v>
      </c>
      <c r="AE700" s="6">
        <v>7717</v>
      </c>
      <c r="AF700" s="7" t="s">
        <v>436</v>
      </c>
      <c r="AG700" s="7" t="s">
        <v>169</v>
      </c>
      <c r="AH700" s="6">
        <v>5</v>
      </c>
    </row>
    <row r="701" spans="1:34" ht="15">
      <c r="A701" s="3" t="s">
        <v>1488</v>
      </c>
      <c r="B701" s="4">
        <v>4</v>
      </c>
      <c r="C701" s="3" t="s">
        <v>169</v>
      </c>
      <c r="D701" s="3" t="s">
        <v>1489</v>
      </c>
      <c r="E701" s="3" t="s">
        <v>436</v>
      </c>
      <c r="F701" s="5"/>
      <c r="H701" s="3" t="s">
        <v>2019</v>
      </c>
      <c r="I701" s="6">
        <v>5</v>
      </c>
      <c r="J701" t="b">
        <f t="shared" si="10"/>
        <v>1</v>
      </c>
      <c r="K701" s="7" t="s">
        <v>1488</v>
      </c>
      <c r="L701" s="7" t="s">
        <v>1489</v>
      </c>
      <c r="M701" s="7" t="s">
        <v>2600</v>
      </c>
      <c r="N701" s="7" t="s">
        <v>2019</v>
      </c>
      <c r="O701" s="6">
        <v>4</v>
      </c>
      <c r="P701" s="7" t="s">
        <v>1998</v>
      </c>
      <c r="Q701" s="7" t="s">
        <v>1945</v>
      </c>
      <c r="R701" s="8"/>
      <c r="S701" s="7" t="s">
        <v>1943</v>
      </c>
      <c r="T701" s="7" t="s">
        <v>436</v>
      </c>
      <c r="U701" s="7" t="s">
        <v>1488</v>
      </c>
      <c r="V701" s="8"/>
      <c r="W701" s="8"/>
      <c r="X701" s="6" t="b">
        <v>0</v>
      </c>
      <c r="Y701" s="7" t="s">
        <v>169</v>
      </c>
      <c r="Z701" s="7" t="s">
        <v>1944</v>
      </c>
      <c r="AA701" s="6" t="b">
        <v>0</v>
      </c>
      <c r="AB701" s="6">
        <v>2589</v>
      </c>
      <c r="AC701" s="6">
        <v>134</v>
      </c>
      <c r="AD701" s="6">
        <v>314</v>
      </c>
      <c r="AE701" s="6">
        <v>3365</v>
      </c>
      <c r="AF701" s="7" t="s">
        <v>436</v>
      </c>
      <c r="AG701" s="7" t="s">
        <v>169</v>
      </c>
      <c r="AH701" s="6">
        <v>5</v>
      </c>
    </row>
    <row r="702" spans="1:34" ht="15">
      <c r="A702" s="3" t="s">
        <v>1490</v>
      </c>
      <c r="B702" s="4">
        <v>4</v>
      </c>
      <c r="C702" s="3" t="s">
        <v>172</v>
      </c>
      <c r="D702" s="3" t="s">
        <v>1491</v>
      </c>
      <c r="E702" s="3" t="s">
        <v>428</v>
      </c>
      <c r="F702" s="5"/>
      <c r="H702" s="3" t="s">
        <v>2019</v>
      </c>
      <c r="I702" s="6">
        <v>5</v>
      </c>
      <c r="J702" t="b">
        <f t="shared" si="10"/>
        <v>1</v>
      </c>
      <c r="K702" s="7" t="s">
        <v>1490</v>
      </c>
      <c r="L702" s="7" t="s">
        <v>1491</v>
      </c>
      <c r="M702" s="7" t="s">
        <v>2601</v>
      </c>
      <c r="N702" s="7" t="s">
        <v>2019</v>
      </c>
      <c r="O702" s="6">
        <v>4</v>
      </c>
      <c r="P702" s="7" t="s">
        <v>1999</v>
      </c>
      <c r="Q702" s="7" t="s">
        <v>2066</v>
      </c>
      <c r="R702" s="8"/>
      <c r="S702" s="7" t="s">
        <v>1943</v>
      </c>
      <c r="T702" s="7" t="s">
        <v>428</v>
      </c>
      <c r="U702" s="7" t="s">
        <v>1490</v>
      </c>
      <c r="V702" s="8"/>
      <c r="W702" s="8"/>
      <c r="X702" s="6" t="b">
        <v>0</v>
      </c>
      <c r="Y702" s="7" t="s">
        <v>172</v>
      </c>
      <c r="Z702" s="7" t="s">
        <v>1944</v>
      </c>
      <c r="AA702" s="6" t="b">
        <v>0</v>
      </c>
      <c r="AB702" s="6">
        <v>55484</v>
      </c>
      <c r="AC702" s="8"/>
      <c r="AD702" s="8"/>
      <c r="AE702" s="8"/>
      <c r="AF702" s="7" t="s">
        <v>428</v>
      </c>
      <c r="AG702" s="7" t="s">
        <v>172</v>
      </c>
      <c r="AH702" s="6">
        <v>5</v>
      </c>
    </row>
    <row r="703" spans="1:34" ht="15">
      <c r="A703" s="3" t="s">
        <v>1492</v>
      </c>
      <c r="B703" s="4">
        <v>4</v>
      </c>
      <c r="C703" s="3" t="s">
        <v>172</v>
      </c>
      <c r="D703" s="3" t="s">
        <v>1493</v>
      </c>
      <c r="E703" s="3" t="s">
        <v>433</v>
      </c>
      <c r="F703" s="5"/>
      <c r="H703" s="3" t="s">
        <v>2019</v>
      </c>
      <c r="I703" s="6">
        <v>5</v>
      </c>
      <c r="J703" t="b">
        <f t="shared" si="10"/>
        <v>1</v>
      </c>
      <c r="K703" s="7" t="s">
        <v>1492</v>
      </c>
      <c r="L703" s="7" t="s">
        <v>1493</v>
      </c>
      <c r="M703" s="7" t="s">
        <v>2602</v>
      </c>
      <c r="N703" s="7" t="s">
        <v>2019</v>
      </c>
      <c r="O703" s="6">
        <v>4</v>
      </c>
      <c r="P703" s="7" t="s">
        <v>1999</v>
      </c>
      <c r="Q703" s="7" t="s">
        <v>2045</v>
      </c>
      <c r="R703" s="8"/>
      <c r="S703" s="7" t="s">
        <v>1943</v>
      </c>
      <c r="T703" s="7" t="s">
        <v>433</v>
      </c>
      <c r="U703" s="7" t="s">
        <v>1492</v>
      </c>
      <c r="V703" s="8"/>
      <c r="W703" s="8"/>
      <c r="X703" s="6" t="b">
        <v>0</v>
      </c>
      <c r="Y703" s="7" t="s">
        <v>172</v>
      </c>
      <c r="Z703" s="7" t="s">
        <v>1944</v>
      </c>
      <c r="AA703" s="6" t="b">
        <v>0</v>
      </c>
      <c r="AB703" s="8"/>
      <c r="AC703" s="8"/>
      <c r="AD703" s="8"/>
      <c r="AE703" s="8"/>
      <c r="AF703" s="7" t="s">
        <v>433</v>
      </c>
      <c r="AG703" s="7" t="s">
        <v>172</v>
      </c>
      <c r="AH703" s="6">
        <v>5</v>
      </c>
    </row>
    <row r="704" spans="1:34" ht="15">
      <c r="A704" s="3" t="s">
        <v>1494</v>
      </c>
      <c r="B704" s="4">
        <v>4</v>
      </c>
      <c r="C704" s="3" t="s">
        <v>172</v>
      </c>
      <c r="D704" s="3" t="s">
        <v>1495</v>
      </c>
      <c r="E704" s="3" t="s">
        <v>436</v>
      </c>
      <c r="F704" s="5"/>
      <c r="H704" s="3" t="s">
        <v>2019</v>
      </c>
      <c r="I704" s="6">
        <v>5</v>
      </c>
      <c r="J704" t="b">
        <f t="shared" si="10"/>
        <v>1</v>
      </c>
      <c r="K704" s="7" t="s">
        <v>1494</v>
      </c>
      <c r="L704" s="7" t="s">
        <v>1495</v>
      </c>
      <c r="M704" s="7" t="s">
        <v>2603</v>
      </c>
      <c r="N704" s="7" t="s">
        <v>2019</v>
      </c>
      <c r="O704" s="6">
        <v>4</v>
      </c>
      <c r="P704" s="7" t="s">
        <v>1999</v>
      </c>
      <c r="Q704" s="7" t="s">
        <v>2051</v>
      </c>
      <c r="R704" s="8"/>
      <c r="S704" s="7" t="s">
        <v>1943</v>
      </c>
      <c r="T704" s="7" t="s">
        <v>436</v>
      </c>
      <c r="U704" s="7" t="s">
        <v>1494</v>
      </c>
      <c r="V704" s="8"/>
      <c r="W704" s="8"/>
      <c r="X704" s="6" t="b">
        <v>0</v>
      </c>
      <c r="Y704" s="7" t="s">
        <v>172</v>
      </c>
      <c r="Z704" s="7" t="s">
        <v>1944</v>
      </c>
      <c r="AA704" s="6" t="b">
        <v>0</v>
      </c>
      <c r="AB704" s="8"/>
      <c r="AC704" s="8"/>
      <c r="AD704" s="8"/>
      <c r="AE704" s="8"/>
      <c r="AF704" s="7" t="s">
        <v>436</v>
      </c>
      <c r="AG704" s="7" t="s">
        <v>172</v>
      </c>
      <c r="AH704" s="6">
        <v>5</v>
      </c>
    </row>
    <row r="705" spans="1:34" ht="15">
      <c r="A705" s="3" t="s">
        <v>1496</v>
      </c>
      <c r="B705" s="4">
        <v>4</v>
      </c>
      <c r="C705" s="3" t="s">
        <v>172</v>
      </c>
      <c r="D705" s="3" t="s">
        <v>1497</v>
      </c>
      <c r="E705" s="3" t="s">
        <v>433</v>
      </c>
      <c r="F705" s="5"/>
      <c r="H705" s="3" t="s">
        <v>2019</v>
      </c>
      <c r="I705" s="6">
        <v>5</v>
      </c>
      <c r="J705" t="b">
        <f t="shared" si="10"/>
        <v>1</v>
      </c>
      <c r="K705" s="7" t="s">
        <v>1496</v>
      </c>
      <c r="L705" s="7" t="s">
        <v>1497</v>
      </c>
      <c r="M705" s="7" t="s">
        <v>2604</v>
      </c>
      <c r="N705" s="7" t="s">
        <v>2019</v>
      </c>
      <c r="O705" s="6">
        <v>4</v>
      </c>
      <c r="P705" s="7" t="s">
        <v>1999</v>
      </c>
      <c r="Q705" s="7" t="s">
        <v>2053</v>
      </c>
      <c r="R705" s="8"/>
      <c r="S705" s="7" t="s">
        <v>1943</v>
      </c>
      <c r="T705" s="7" t="s">
        <v>433</v>
      </c>
      <c r="U705" s="7" t="s">
        <v>1496</v>
      </c>
      <c r="V705" s="8"/>
      <c r="W705" s="8"/>
      <c r="X705" s="6" t="b">
        <v>0</v>
      </c>
      <c r="Y705" s="7" t="s">
        <v>172</v>
      </c>
      <c r="Z705" s="7" t="s">
        <v>1944</v>
      </c>
      <c r="AA705" s="6" t="b">
        <v>0</v>
      </c>
      <c r="AB705" s="8"/>
      <c r="AC705" s="8"/>
      <c r="AD705" s="8"/>
      <c r="AE705" s="8"/>
      <c r="AF705" s="7" t="s">
        <v>433</v>
      </c>
      <c r="AG705" s="7" t="s">
        <v>172</v>
      </c>
      <c r="AH705" s="6">
        <v>5</v>
      </c>
    </row>
    <row r="706" spans="1:34" ht="15">
      <c r="A706" s="3" t="s">
        <v>1498</v>
      </c>
      <c r="B706" s="4">
        <v>4</v>
      </c>
      <c r="C706" s="3" t="s">
        <v>172</v>
      </c>
      <c r="D706" s="3" t="s">
        <v>1499</v>
      </c>
      <c r="E706" s="3" t="s">
        <v>433</v>
      </c>
      <c r="F706" s="5"/>
      <c r="H706" s="3" t="s">
        <v>2019</v>
      </c>
      <c r="I706" s="6">
        <v>5</v>
      </c>
      <c r="J706" t="b">
        <f t="shared" si="10"/>
        <v>1</v>
      </c>
      <c r="K706" s="7" t="s">
        <v>1498</v>
      </c>
      <c r="L706" s="7" t="s">
        <v>1499</v>
      </c>
      <c r="M706" s="7" t="s">
        <v>2605</v>
      </c>
      <c r="N706" s="7" t="s">
        <v>2019</v>
      </c>
      <c r="O706" s="6">
        <v>4</v>
      </c>
      <c r="P706" s="7" t="s">
        <v>1999</v>
      </c>
      <c r="Q706" s="7" t="s">
        <v>2036</v>
      </c>
      <c r="R706" s="8"/>
      <c r="S706" s="7" t="s">
        <v>1943</v>
      </c>
      <c r="T706" s="7" t="s">
        <v>433</v>
      </c>
      <c r="U706" s="7" t="s">
        <v>1498</v>
      </c>
      <c r="V706" s="8"/>
      <c r="W706" s="8"/>
      <c r="X706" s="6" t="b">
        <v>0</v>
      </c>
      <c r="Y706" s="7" t="s">
        <v>172</v>
      </c>
      <c r="Z706" s="7" t="s">
        <v>1944</v>
      </c>
      <c r="AA706" s="6" t="b">
        <v>0</v>
      </c>
      <c r="AB706" s="8"/>
      <c r="AC706" s="8"/>
      <c r="AD706" s="8"/>
      <c r="AE706" s="8"/>
      <c r="AF706" s="7" t="s">
        <v>433</v>
      </c>
      <c r="AG706" s="7" t="s">
        <v>172</v>
      </c>
      <c r="AH706" s="6">
        <v>5</v>
      </c>
    </row>
    <row r="707" spans="1:34" ht="15">
      <c r="A707" s="3" t="s">
        <v>1500</v>
      </c>
      <c r="B707" s="4">
        <v>4</v>
      </c>
      <c r="C707" s="3" t="s">
        <v>172</v>
      </c>
      <c r="D707" s="3" t="s">
        <v>1501</v>
      </c>
      <c r="E707" s="3" t="s">
        <v>433</v>
      </c>
      <c r="F707" s="5"/>
      <c r="H707" s="3" t="s">
        <v>2019</v>
      </c>
      <c r="I707" s="6">
        <v>5</v>
      </c>
      <c r="J707" t="b">
        <f t="shared" ref="J707:J770" si="11">A707=K707</f>
        <v>1</v>
      </c>
      <c r="K707" s="7" t="s">
        <v>1500</v>
      </c>
      <c r="L707" s="7" t="s">
        <v>1501</v>
      </c>
      <c r="M707" s="7" t="s">
        <v>2606</v>
      </c>
      <c r="N707" s="7" t="s">
        <v>2019</v>
      </c>
      <c r="O707" s="6">
        <v>4</v>
      </c>
      <c r="P707" s="7" t="s">
        <v>1999</v>
      </c>
      <c r="Q707" s="7" t="s">
        <v>2093</v>
      </c>
      <c r="R707" s="8"/>
      <c r="S707" s="7" t="s">
        <v>1943</v>
      </c>
      <c r="T707" s="7" t="s">
        <v>433</v>
      </c>
      <c r="U707" s="7" t="s">
        <v>1500</v>
      </c>
      <c r="V707" s="8"/>
      <c r="W707" s="8"/>
      <c r="X707" s="6" t="b">
        <v>0</v>
      </c>
      <c r="Y707" s="7" t="s">
        <v>172</v>
      </c>
      <c r="Z707" s="7" t="s">
        <v>1944</v>
      </c>
      <c r="AA707" s="6" t="b">
        <v>0</v>
      </c>
      <c r="AB707" s="8"/>
      <c r="AC707" s="8"/>
      <c r="AD707" s="8"/>
      <c r="AE707" s="8"/>
      <c r="AF707" s="7" t="s">
        <v>433</v>
      </c>
      <c r="AG707" s="7" t="s">
        <v>172</v>
      </c>
      <c r="AH707" s="6">
        <v>5</v>
      </c>
    </row>
    <row r="708" spans="1:34" ht="15">
      <c r="A708" s="3" t="s">
        <v>1502</v>
      </c>
      <c r="B708" s="4">
        <v>4</v>
      </c>
      <c r="C708" s="3" t="s">
        <v>172</v>
      </c>
      <c r="D708" s="3" t="s">
        <v>1503</v>
      </c>
      <c r="E708" s="3" t="s">
        <v>428</v>
      </c>
      <c r="F708" s="5"/>
      <c r="H708" s="3" t="s">
        <v>2019</v>
      </c>
      <c r="I708" s="6">
        <v>5</v>
      </c>
      <c r="J708" t="b">
        <f t="shared" si="11"/>
        <v>1</v>
      </c>
      <c r="K708" s="7" t="s">
        <v>1502</v>
      </c>
      <c r="L708" s="7" t="s">
        <v>1503</v>
      </c>
      <c r="M708" s="7" t="s">
        <v>2607</v>
      </c>
      <c r="N708" s="7" t="s">
        <v>2019</v>
      </c>
      <c r="O708" s="6">
        <v>4</v>
      </c>
      <c r="P708" s="7" t="s">
        <v>1999</v>
      </c>
      <c r="Q708" s="7" t="s">
        <v>2039</v>
      </c>
      <c r="R708" s="8"/>
      <c r="S708" s="7" t="s">
        <v>1943</v>
      </c>
      <c r="T708" s="7" t="s">
        <v>428</v>
      </c>
      <c r="U708" s="7" t="s">
        <v>1502</v>
      </c>
      <c r="V708" s="8"/>
      <c r="W708" s="8"/>
      <c r="X708" s="6" t="b">
        <v>0</v>
      </c>
      <c r="Y708" s="7" t="s">
        <v>172</v>
      </c>
      <c r="Z708" s="7" t="s">
        <v>1944</v>
      </c>
      <c r="AA708" s="6" t="b">
        <v>0</v>
      </c>
      <c r="AB708" s="8"/>
      <c r="AC708" s="8"/>
      <c r="AD708" s="8"/>
      <c r="AE708" s="6">
        <v>122188</v>
      </c>
      <c r="AF708" s="7" t="s">
        <v>428</v>
      </c>
      <c r="AG708" s="7" t="s">
        <v>172</v>
      </c>
      <c r="AH708" s="6">
        <v>5</v>
      </c>
    </row>
    <row r="709" spans="1:34" ht="15">
      <c r="A709" s="3" t="s">
        <v>1504</v>
      </c>
      <c r="B709" s="4">
        <v>4</v>
      </c>
      <c r="C709" s="3" t="s">
        <v>172</v>
      </c>
      <c r="D709" s="3" t="s">
        <v>1505</v>
      </c>
      <c r="E709" s="3" t="s">
        <v>433</v>
      </c>
      <c r="F709" s="5"/>
      <c r="H709" s="3" t="s">
        <v>2019</v>
      </c>
      <c r="I709" s="6">
        <v>5</v>
      </c>
      <c r="J709" t="b">
        <f t="shared" si="11"/>
        <v>1</v>
      </c>
      <c r="K709" s="7" t="s">
        <v>1504</v>
      </c>
      <c r="L709" s="7" t="s">
        <v>1505</v>
      </c>
      <c r="M709" s="7" t="s">
        <v>2608</v>
      </c>
      <c r="N709" s="7" t="s">
        <v>2019</v>
      </c>
      <c r="O709" s="6">
        <v>4</v>
      </c>
      <c r="P709" s="7" t="s">
        <v>1999</v>
      </c>
      <c r="Q709" s="7" t="s">
        <v>2069</v>
      </c>
      <c r="R709" s="8"/>
      <c r="S709" s="7" t="s">
        <v>1943</v>
      </c>
      <c r="T709" s="7" t="s">
        <v>433</v>
      </c>
      <c r="U709" s="7" t="s">
        <v>1504</v>
      </c>
      <c r="V709" s="8"/>
      <c r="W709" s="8"/>
      <c r="X709" s="6" t="b">
        <v>0</v>
      </c>
      <c r="Y709" s="7" t="s">
        <v>172</v>
      </c>
      <c r="Z709" s="7" t="s">
        <v>1944</v>
      </c>
      <c r="AA709" s="6" t="b">
        <v>0</v>
      </c>
      <c r="AB709" s="6">
        <v>30564</v>
      </c>
      <c r="AC709" s="6">
        <v>1503</v>
      </c>
      <c r="AD709" s="6">
        <v>4351</v>
      </c>
      <c r="AE709" s="6">
        <v>36418</v>
      </c>
      <c r="AF709" s="7" t="s">
        <v>433</v>
      </c>
      <c r="AG709" s="7" t="s">
        <v>172</v>
      </c>
      <c r="AH709" s="6">
        <v>5</v>
      </c>
    </row>
    <row r="710" spans="1:34" ht="15">
      <c r="A710" s="3" t="s">
        <v>1506</v>
      </c>
      <c r="B710" s="4">
        <v>4</v>
      </c>
      <c r="C710" s="3" t="s">
        <v>175</v>
      </c>
      <c r="D710" s="3" t="s">
        <v>1507</v>
      </c>
      <c r="E710" s="3" t="s">
        <v>433</v>
      </c>
      <c r="F710" s="5"/>
      <c r="H710" s="3" t="s">
        <v>2019</v>
      </c>
      <c r="I710" s="6">
        <v>5</v>
      </c>
      <c r="J710" t="b">
        <f t="shared" si="11"/>
        <v>1</v>
      </c>
      <c r="K710" s="7" t="s">
        <v>1506</v>
      </c>
      <c r="L710" s="7" t="s">
        <v>1507</v>
      </c>
      <c r="M710" s="7" t="s">
        <v>2609</v>
      </c>
      <c r="N710" s="7" t="s">
        <v>2019</v>
      </c>
      <c r="O710" s="6">
        <v>4</v>
      </c>
      <c r="P710" s="7" t="s">
        <v>2000</v>
      </c>
      <c r="Q710" s="7" t="s">
        <v>2066</v>
      </c>
      <c r="R710" s="8"/>
      <c r="S710" s="7" t="s">
        <v>1943</v>
      </c>
      <c r="T710" s="7" t="s">
        <v>433</v>
      </c>
      <c r="U710" s="7" t="s">
        <v>1506</v>
      </c>
      <c r="V710" s="8"/>
      <c r="W710" s="8"/>
      <c r="X710" s="6" t="b">
        <v>0</v>
      </c>
      <c r="Y710" s="7" t="s">
        <v>175</v>
      </c>
      <c r="Z710" s="7" t="s">
        <v>1944</v>
      </c>
      <c r="AA710" s="6" t="b">
        <v>0</v>
      </c>
      <c r="AB710" s="6">
        <v>82692</v>
      </c>
      <c r="AC710" s="6">
        <v>8338</v>
      </c>
      <c r="AD710" s="6">
        <v>17545</v>
      </c>
      <c r="AE710" s="6">
        <v>109061</v>
      </c>
      <c r="AF710" s="7" t="s">
        <v>433</v>
      </c>
      <c r="AG710" s="7" t="s">
        <v>175</v>
      </c>
      <c r="AH710" s="6">
        <v>5</v>
      </c>
    </row>
    <row r="711" spans="1:34" ht="15">
      <c r="A711" s="3" t="s">
        <v>1508</v>
      </c>
      <c r="B711" s="4">
        <v>4</v>
      </c>
      <c r="C711" s="3" t="s">
        <v>175</v>
      </c>
      <c r="D711" s="3" t="s">
        <v>1509</v>
      </c>
      <c r="E711" s="3" t="s">
        <v>436</v>
      </c>
      <c r="F711" s="5"/>
      <c r="H711" s="3" t="s">
        <v>2019</v>
      </c>
      <c r="I711" s="6">
        <v>5</v>
      </c>
      <c r="J711" t="b">
        <f t="shared" si="11"/>
        <v>1</v>
      </c>
      <c r="K711" s="7" t="s">
        <v>1508</v>
      </c>
      <c r="L711" s="7" t="s">
        <v>1509</v>
      </c>
      <c r="M711" s="7" t="s">
        <v>2610</v>
      </c>
      <c r="N711" s="7" t="s">
        <v>2019</v>
      </c>
      <c r="O711" s="6">
        <v>4</v>
      </c>
      <c r="P711" s="7" t="s">
        <v>2000</v>
      </c>
      <c r="Q711" s="7" t="s">
        <v>2045</v>
      </c>
      <c r="R711" s="8"/>
      <c r="S711" s="7" t="s">
        <v>1943</v>
      </c>
      <c r="T711" s="7" t="s">
        <v>436</v>
      </c>
      <c r="U711" s="7" t="s">
        <v>1508</v>
      </c>
      <c r="V711" s="8"/>
      <c r="W711" s="8"/>
      <c r="X711" s="6" t="b">
        <v>0</v>
      </c>
      <c r="Y711" s="7" t="s">
        <v>175</v>
      </c>
      <c r="Z711" s="7" t="s">
        <v>1944</v>
      </c>
      <c r="AA711" s="6" t="b">
        <v>0</v>
      </c>
      <c r="AB711" s="8"/>
      <c r="AC711" s="8"/>
      <c r="AD711" s="8"/>
      <c r="AE711" s="8"/>
      <c r="AF711" s="7" t="s">
        <v>436</v>
      </c>
      <c r="AG711" s="7" t="s">
        <v>175</v>
      </c>
      <c r="AH711" s="6">
        <v>5</v>
      </c>
    </row>
    <row r="712" spans="1:34" ht="15">
      <c r="A712" s="3" t="s">
        <v>1510</v>
      </c>
      <c r="B712" s="4">
        <v>4</v>
      </c>
      <c r="C712" s="3" t="s">
        <v>175</v>
      </c>
      <c r="D712" s="3" t="s">
        <v>1511</v>
      </c>
      <c r="E712" s="3" t="s">
        <v>433</v>
      </c>
      <c r="F712" s="5"/>
      <c r="H712" s="3" t="s">
        <v>2019</v>
      </c>
      <c r="I712" s="6">
        <v>5</v>
      </c>
      <c r="J712" t="b">
        <f t="shared" si="11"/>
        <v>1</v>
      </c>
      <c r="K712" s="7" t="s">
        <v>1510</v>
      </c>
      <c r="L712" s="7" t="s">
        <v>1511</v>
      </c>
      <c r="M712" s="7" t="s">
        <v>2611</v>
      </c>
      <c r="N712" s="7" t="s">
        <v>2019</v>
      </c>
      <c r="O712" s="6">
        <v>4</v>
      </c>
      <c r="P712" s="7" t="s">
        <v>2000</v>
      </c>
      <c r="Q712" s="7" t="s">
        <v>2045</v>
      </c>
      <c r="R712" s="8"/>
      <c r="S712" s="7" t="s">
        <v>1943</v>
      </c>
      <c r="T712" s="7" t="s">
        <v>433</v>
      </c>
      <c r="U712" s="7" t="s">
        <v>1510</v>
      </c>
      <c r="V712" s="8"/>
      <c r="W712" s="8"/>
      <c r="X712" s="6" t="b">
        <v>0</v>
      </c>
      <c r="Y712" s="7" t="s">
        <v>175</v>
      </c>
      <c r="Z712" s="7" t="s">
        <v>1944</v>
      </c>
      <c r="AA712" s="6" t="b">
        <v>0</v>
      </c>
      <c r="AB712" s="6">
        <v>35384</v>
      </c>
      <c r="AC712" s="6">
        <v>3781</v>
      </c>
      <c r="AD712" s="6">
        <v>9093</v>
      </c>
      <c r="AE712" s="6">
        <v>48755</v>
      </c>
      <c r="AF712" s="7" t="s">
        <v>433</v>
      </c>
      <c r="AG712" s="7" t="s">
        <v>175</v>
      </c>
      <c r="AH712" s="6">
        <v>5</v>
      </c>
    </row>
    <row r="713" spans="1:34" ht="15">
      <c r="A713" s="3" t="s">
        <v>1512</v>
      </c>
      <c r="B713" s="4">
        <v>4</v>
      </c>
      <c r="C713" s="3" t="s">
        <v>175</v>
      </c>
      <c r="D713" s="3" t="s">
        <v>1513</v>
      </c>
      <c r="E713" s="3" t="s">
        <v>436</v>
      </c>
      <c r="F713" s="5"/>
      <c r="H713" s="3" t="s">
        <v>2019</v>
      </c>
      <c r="I713" s="6">
        <v>5</v>
      </c>
      <c r="J713" t="b">
        <f t="shared" si="11"/>
        <v>1</v>
      </c>
      <c r="K713" s="7" t="s">
        <v>1512</v>
      </c>
      <c r="L713" s="7" t="s">
        <v>1513</v>
      </c>
      <c r="M713" s="7" t="s">
        <v>2612</v>
      </c>
      <c r="N713" s="7" t="s">
        <v>2019</v>
      </c>
      <c r="O713" s="6">
        <v>4</v>
      </c>
      <c r="P713" s="7" t="s">
        <v>2000</v>
      </c>
      <c r="Q713" s="7" t="s">
        <v>2051</v>
      </c>
      <c r="R713" s="8"/>
      <c r="S713" s="7" t="s">
        <v>1943</v>
      </c>
      <c r="T713" s="7" t="s">
        <v>436</v>
      </c>
      <c r="U713" s="7" t="s">
        <v>1512</v>
      </c>
      <c r="V713" s="8"/>
      <c r="W713" s="8"/>
      <c r="X713" s="6" t="b">
        <v>0</v>
      </c>
      <c r="Y713" s="7" t="s">
        <v>175</v>
      </c>
      <c r="Z713" s="7" t="s">
        <v>1944</v>
      </c>
      <c r="AA713" s="6" t="b">
        <v>0</v>
      </c>
      <c r="AB713" s="6">
        <v>5662</v>
      </c>
      <c r="AC713" s="6">
        <v>761</v>
      </c>
      <c r="AD713" s="6">
        <v>1076</v>
      </c>
      <c r="AE713" s="6">
        <v>7499</v>
      </c>
      <c r="AF713" s="7" t="s">
        <v>436</v>
      </c>
      <c r="AG713" s="7" t="s">
        <v>175</v>
      </c>
      <c r="AH713" s="6">
        <v>5</v>
      </c>
    </row>
    <row r="714" spans="1:34" ht="15">
      <c r="A714" s="3" t="s">
        <v>1514</v>
      </c>
      <c r="B714" s="4">
        <v>4</v>
      </c>
      <c r="C714" s="3" t="s">
        <v>175</v>
      </c>
      <c r="D714" s="3" t="s">
        <v>1515</v>
      </c>
      <c r="E714" s="3" t="s">
        <v>433</v>
      </c>
      <c r="F714" s="5"/>
      <c r="H714" s="3" t="s">
        <v>2019</v>
      </c>
      <c r="I714" s="6">
        <v>5</v>
      </c>
      <c r="J714" t="b">
        <f t="shared" si="11"/>
        <v>1</v>
      </c>
      <c r="K714" s="7" t="s">
        <v>1514</v>
      </c>
      <c r="L714" s="7" t="s">
        <v>1515</v>
      </c>
      <c r="M714" s="7" t="s">
        <v>2613</v>
      </c>
      <c r="N714" s="7" t="s">
        <v>2019</v>
      </c>
      <c r="O714" s="6">
        <v>4</v>
      </c>
      <c r="P714" s="7" t="s">
        <v>2000</v>
      </c>
      <c r="Q714" s="7" t="s">
        <v>2053</v>
      </c>
      <c r="R714" s="8"/>
      <c r="S714" s="7" t="s">
        <v>1943</v>
      </c>
      <c r="T714" s="7" t="s">
        <v>433</v>
      </c>
      <c r="U714" s="7" t="s">
        <v>1514</v>
      </c>
      <c r="V714" s="8"/>
      <c r="W714" s="8"/>
      <c r="X714" s="6" t="b">
        <v>0</v>
      </c>
      <c r="Y714" s="7" t="s">
        <v>175</v>
      </c>
      <c r="Z714" s="7" t="s">
        <v>1944</v>
      </c>
      <c r="AA714" s="6" t="b">
        <v>0</v>
      </c>
      <c r="AB714" s="6">
        <v>53990</v>
      </c>
      <c r="AC714" s="6">
        <v>3798</v>
      </c>
      <c r="AD714" s="6">
        <v>12736</v>
      </c>
      <c r="AE714" s="6">
        <v>71056</v>
      </c>
      <c r="AF714" s="7" t="s">
        <v>433</v>
      </c>
      <c r="AG714" s="7" t="s">
        <v>175</v>
      </c>
      <c r="AH714" s="6">
        <v>5</v>
      </c>
    </row>
    <row r="715" spans="1:34" ht="15">
      <c r="A715" s="3" t="s">
        <v>1516</v>
      </c>
      <c r="B715" s="4">
        <v>4</v>
      </c>
      <c r="C715" s="3" t="s">
        <v>175</v>
      </c>
      <c r="D715" s="3" t="s">
        <v>1517</v>
      </c>
      <c r="E715" s="3" t="s">
        <v>433</v>
      </c>
      <c r="F715" s="5"/>
      <c r="H715" s="3" t="s">
        <v>2019</v>
      </c>
      <c r="I715" s="6">
        <v>5</v>
      </c>
      <c r="J715" t="b">
        <f t="shared" si="11"/>
        <v>1</v>
      </c>
      <c r="K715" s="7" t="s">
        <v>1516</v>
      </c>
      <c r="L715" s="7" t="s">
        <v>1517</v>
      </c>
      <c r="M715" s="7" t="s">
        <v>2614</v>
      </c>
      <c r="N715" s="7" t="s">
        <v>2019</v>
      </c>
      <c r="O715" s="6">
        <v>4</v>
      </c>
      <c r="P715" s="7" t="s">
        <v>2000</v>
      </c>
      <c r="Q715" s="7" t="s">
        <v>2036</v>
      </c>
      <c r="R715" s="8"/>
      <c r="S715" s="7" t="s">
        <v>1943</v>
      </c>
      <c r="T715" s="7" t="s">
        <v>433</v>
      </c>
      <c r="U715" s="7" t="s">
        <v>1516</v>
      </c>
      <c r="V715" s="8"/>
      <c r="W715" s="8"/>
      <c r="X715" s="6" t="b">
        <v>0</v>
      </c>
      <c r="Y715" s="7" t="s">
        <v>175</v>
      </c>
      <c r="Z715" s="7" t="s">
        <v>1944</v>
      </c>
      <c r="AA715" s="6" t="b">
        <v>0</v>
      </c>
      <c r="AB715" s="6">
        <v>14540</v>
      </c>
      <c r="AC715" s="6">
        <v>1435</v>
      </c>
      <c r="AD715" s="6">
        <v>3626</v>
      </c>
      <c r="AE715" s="6">
        <v>21147</v>
      </c>
      <c r="AF715" s="7" t="s">
        <v>433</v>
      </c>
      <c r="AG715" s="7" t="s">
        <v>175</v>
      </c>
      <c r="AH715" s="6">
        <v>5</v>
      </c>
    </row>
    <row r="716" spans="1:34" ht="15">
      <c r="A716" s="3" t="s">
        <v>1518</v>
      </c>
      <c r="B716" s="4">
        <v>4</v>
      </c>
      <c r="C716" s="3" t="s">
        <v>175</v>
      </c>
      <c r="D716" s="3" t="s">
        <v>1519</v>
      </c>
      <c r="E716" s="3" t="s">
        <v>436</v>
      </c>
      <c r="F716" s="5"/>
      <c r="H716" s="3" t="s">
        <v>2019</v>
      </c>
      <c r="I716" s="6">
        <v>5</v>
      </c>
      <c r="J716" t="b">
        <f t="shared" si="11"/>
        <v>1</v>
      </c>
      <c r="K716" s="7" t="s">
        <v>1518</v>
      </c>
      <c r="L716" s="7" t="s">
        <v>1519</v>
      </c>
      <c r="M716" s="7" t="s">
        <v>2615</v>
      </c>
      <c r="N716" s="7" t="s">
        <v>2019</v>
      </c>
      <c r="O716" s="6">
        <v>4</v>
      </c>
      <c r="P716" s="7" t="s">
        <v>2000</v>
      </c>
      <c r="Q716" s="7" t="s">
        <v>2055</v>
      </c>
      <c r="R716" s="8"/>
      <c r="S716" s="7" t="s">
        <v>1943</v>
      </c>
      <c r="T716" s="7" t="s">
        <v>436</v>
      </c>
      <c r="U716" s="7" t="s">
        <v>1518</v>
      </c>
      <c r="V716" s="8"/>
      <c r="W716" s="8"/>
      <c r="X716" s="6" t="b">
        <v>0</v>
      </c>
      <c r="Y716" s="7" t="s">
        <v>175</v>
      </c>
      <c r="Z716" s="7" t="s">
        <v>1944</v>
      </c>
      <c r="AA716" s="6" t="b">
        <v>0</v>
      </c>
      <c r="AB716" s="6">
        <v>1162</v>
      </c>
      <c r="AC716" s="6">
        <v>314</v>
      </c>
      <c r="AD716" s="6">
        <v>452</v>
      </c>
      <c r="AE716" s="6">
        <v>1960</v>
      </c>
      <c r="AF716" s="7" t="s">
        <v>436</v>
      </c>
      <c r="AG716" s="7" t="s">
        <v>175</v>
      </c>
      <c r="AH716" s="6">
        <v>5</v>
      </c>
    </row>
    <row r="717" spans="1:34" ht="15">
      <c r="A717" s="3" t="s">
        <v>1520</v>
      </c>
      <c r="B717" s="4">
        <v>5</v>
      </c>
      <c r="C717" s="3" t="s">
        <v>178</v>
      </c>
      <c r="D717" s="3" t="s">
        <v>1521</v>
      </c>
      <c r="E717" s="3" t="s">
        <v>428</v>
      </c>
      <c r="F717" s="5"/>
      <c r="H717" s="3" t="s">
        <v>2019</v>
      </c>
      <c r="I717" s="6">
        <v>5</v>
      </c>
      <c r="J717" t="b">
        <f t="shared" si="11"/>
        <v>1</v>
      </c>
      <c r="K717" s="7" t="s">
        <v>1520</v>
      </c>
      <c r="L717" s="7" t="s">
        <v>1521</v>
      </c>
      <c r="M717" s="7" t="s">
        <v>2616</v>
      </c>
      <c r="N717" s="7" t="s">
        <v>2019</v>
      </c>
      <c r="O717" s="6">
        <v>5</v>
      </c>
      <c r="P717" s="7" t="s">
        <v>2001</v>
      </c>
      <c r="Q717" s="7" t="s">
        <v>2066</v>
      </c>
      <c r="R717" s="8"/>
      <c r="S717" s="7" t="s">
        <v>1943</v>
      </c>
      <c r="T717" s="7" t="s">
        <v>428</v>
      </c>
      <c r="U717" s="7" t="s">
        <v>1520</v>
      </c>
      <c r="V717" s="8"/>
      <c r="W717" s="8"/>
      <c r="X717" s="6" t="b">
        <v>0</v>
      </c>
      <c r="Y717" s="7" t="s">
        <v>178</v>
      </c>
      <c r="Z717" s="7" t="s">
        <v>1944</v>
      </c>
      <c r="AA717" s="6" t="b">
        <v>0</v>
      </c>
      <c r="AB717" s="8"/>
      <c r="AC717" s="8"/>
      <c r="AD717" s="8"/>
      <c r="AE717" s="8"/>
      <c r="AF717" s="7" t="s">
        <v>428</v>
      </c>
      <c r="AG717" s="7" t="s">
        <v>178</v>
      </c>
      <c r="AH717" s="6">
        <v>5</v>
      </c>
    </row>
    <row r="718" spans="1:34" ht="15">
      <c r="A718" s="3" t="s">
        <v>1522</v>
      </c>
      <c r="B718" s="4">
        <v>5</v>
      </c>
      <c r="C718" s="3" t="s">
        <v>178</v>
      </c>
      <c r="D718" s="3" t="s">
        <v>1523</v>
      </c>
      <c r="E718" s="3" t="s">
        <v>235</v>
      </c>
      <c r="F718" s="5"/>
      <c r="H718" s="3" t="s">
        <v>2019</v>
      </c>
      <c r="I718" s="6">
        <v>5</v>
      </c>
      <c r="J718" t="b">
        <f t="shared" si="11"/>
        <v>1</v>
      </c>
      <c r="K718" s="7" t="s">
        <v>1522</v>
      </c>
      <c r="L718" s="7" t="s">
        <v>1523</v>
      </c>
      <c r="M718" s="7" t="s">
        <v>2617</v>
      </c>
      <c r="N718" s="7" t="s">
        <v>2019</v>
      </c>
      <c r="O718" s="6">
        <v>5</v>
      </c>
      <c r="P718" s="7" t="s">
        <v>2001</v>
      </c>
      <c r="Q718" s="7" t="s">
        <v>1944</v>
      </c>
      <c r="R718" s="8"/>
      <c r="S718" s="7" t="s">
        <v>1943</v>
      </c>
      <c r="T718" s="7" t="s">
        <v>235</v>
      </c>
      <c r="U718" s="7" t="s">
        <v>1522</v>
      </c>
      <c r="V718" s="8"/>
      <c r="W718" s="8"/>
      <c r="X718" s="6" t="b">
        <v>0</v>
      </c>
      <c r="Y718" s="7" t="s">
        <v>178</v>
      </c>
      <c r="Z718" s="7" t="s">
        <v>1944</v>
      </c>
      <c r="AA718" s="6" t="b">
        <v>0</v>
      </c>
      <c r="AB718" s="8"/>
      <c r="AC718" s="8"/>
      <c r="AD718" s="8"/>
      <c r="AE718" s="8"/>
      <c r="AF718" s="7" t="s">
        <v>235</v>
      </c>
      <c r="AG718" s="7" t="s">
        <v>178</v>
      </c>
      <c r="AH718" s="6">
        <v>5</v>
      </c>
    </row>
    <row r="719" spans="1:34" ht="15">
      <c r="A719" s="3" t="s">
        <v>1524</v>
      </c>
      <c r="B719" s="4">
        <v>5</v>
      </c>
      <c r="C719" s="3" t="s">
        <v>181</v>
      </c>
      <c r="D719" s="3" t="s">
        <v>1525</v>
      </c>
      <c r="E719" s="3" t="s">
        <v>428</v>
      </c>
      <c r="F719" s="5"/>
      <c r="H719" s="3" t="s">
        <v>2019</v>
      </c>
      <c r="I719" s="6">
        <v>5</v>
      </c>
      <c r="J719" t="b">
        <f t="shared" si="11"/>
        <v>1</v>
      </c>
      <c r="K719" s="7" t="s">
        <v>1524</v>
      </c>
      <c r="L719" s="7" t="s">
        <v>1525</v>
      </c>
      <c r="M719" s="7" t="s">
        <v>2618</v>
      </c>
      <c r="N719" s="7" t="s">
        <v>2019</v>
      </c>
      <c r="O719" s="6">
        <v>5</v>
      </c>
      <c r="P719" s="7" t="s">
        <v>2002</v>
      </c>
      <c r="Q719" s="7" t="s">
        <v>2066</v>
      </c>
      <c r="R719" s="8"/>
      <c r="S719" s="7" t="s">
        <v>1943</v>
      </c>
      <c r="T719" s="7" t="s">
        <v>428</v>
      </c>
      <c r="U719" s="7" t="s">
        <v>1524</v>
      </c>
      <c r="V719" s="8"/>
      <c r="W719" s="8"/>
      <c r="X719" s="6" t="b">
        <v>0</v>
      </c>
      <c r="Y719" s="7" t="s">
        <v>181</v>
      </c>
      <c r="Z719" s="7" t="s">
        <v>1944</v>
      </c>
      <c r="AA719" s="6" t="b">
        <v>0</v>
      </c>
      <c r="AB719" s="8"/>
      <c r="AC719" s="8"/>
      <c r="AD719" s="8"/>
      <c r="AE719" s="8"/>
      <c r="AF719" s="7" t="s">
        <v>428</v>
      </c>
      <c r="AG719" s="7" t="s">
        <v>181</v>
      </c>
      <c r="AH719" s="6">
        <v>5</v>
      </c>
    </row>
    <row r="720" spans="1:34" ht="15">
      <c r="A720" s="3" t="s">
        <v>1526</v>
      </c>
      <c r="B720" s="4">
        <v>5</v>
      </c>
      <c r="C720" s="3" t="s">
        <v>181</v>
      </c>
      <c r="D720" s="3" t="s">
        <v>1527</v>
      </c>
      <c r="E720" s="3" t="s">
        <v>436</v>
      </c>
      <c r="F720" s="5"/>
      <c r="H720" s="3" t="s">
        <v>2019</v>
      </c>
      <c r="I720" s="6">
        <v>5</v>
      </c>
      <c r="J720" t="b">
        <f t="shared" si="11"/>
        <v>1</v>
      </c>
      <c r="K720" s="7" t="s">
        <v>1526</v>
      </c>
      <c r="L720" s="7" t="s">
        <v>1527</v>
      </c>
      <c r="M720" s="7" t="s">
        <v>2619</v>
      </c>
      <c r="N720" s="7" t="s">
        <v>2019</v>
      </c>
      <c r="O720" s="6">
        <v>5</v>
      </c>
      <c r="P720" s="7" t="s">
        <v>2002</v>
      </c>
      <c r="Q720" s="7" t="s">
        <v>2045</v>
      </c>
      <c r="R720" s="8"/>
      <c r="S720" s="7" t="s">
        <v>1943</v>
      </c>
      <c r="T720" s="7" t="s">
        <v>436</v>
      </c>
      <c r="U720" s="7" t="s">
        <v>1526</v>
      </c>
      <c r="V720" s="8"/>
      <c r="W720" s="8"/>
      <c r="X720" s="6" t="b">
        <v>0</v>
      </c>
      <c r="Y720" s="7" t="s">
        <v>181</v>
      </c>
      <c r="Z720" s="7" t="s">
        <v>1944</v>
      </c>
      <c r="AA720" s="6" t="b">
        <v>0</v>
      </c>
      <c r="AB720" s="8"/>
      <c r="AC720" s="8"/>
      <c r="AD720" s="8"/>
      <c r="AE720" s="8"/>
      <c r="AF720" s="7" t="s">
        <v>436</v>
      </c>
      <c r="AG720" s="7" t="s">
        <v>181</v>
      </c>
      <c r="AH720" s="6">
        <v>5</v>
      </c>
    </row>
    <row r="721" spans="1:34" ht="15">
      <c r="A721" s="3" t="s">
        <v>1528</v>
      </c>
      <c r="B721" s="4">
        <v>5</v>
      </c>
      <c r="C721" s="3" t="s">
        <v>184</v>
      </c>
      <c r="D721" s="3" t="s">
        <v>1529</v>
      </c>
      <c r="E721" s="3" t="s">
        <v>436</v>
      </c>
      <c r="F721" s="5"/>
      <c r="H721" s="3" t="s">
        <v>2019</v>
      </c>
      <c r="I721" s="6">
        <v>5</v>
      </c>
      <c r="J721" t="b">
        <f t="shared" si="11"/>
        <v>1</v>
      </c>
      <c r="K721" s="7" t="s">
        <v>1528</v>
      </c>
      <c r="L721" s="7" t="s">
        <v>1529</v>
      </c>
      <c r="M721" s="7" t="s">
        <v>2620</v>
      </c>
      <c r="N721" s="7" t="s">
        <v>2019</v>
      </c>
      <c r="O721" s="6">
        <v>5</v>
      </c>
      <c r="P721" s="7" t="s">
        <v>2003</v>
      </c>
      <c r="Q721" s="7" t="s">
        <v>2066</v>
      </c>
      <c r="R721" s="8"/>
      <c r="S721" s="7" t="s">
        <v>1943</v>
      </c>
      <c r="T721" s="7" t="s">
        <v>436</v>
      </c>
      <c r="U721" s="7" t="s">
        <v>1528</v>
      </c>
      <c r="V721" s="8"/>
      <c r="W721" s="8"/>
      <c r="X721" s="6" t="b">
        <v>0</v>
      </c>
      <c r="Y721" s="7" t="s">
        <v>184</v>
      </c>
      <c r="Z721" s="7" t="s">
        <v>1944</v>
      </c>
      <c r="AA721" s="6" t="b">
        <v>0</v>
      </c>
      <c r="AB721" s="6">
        <v>3031</v>
      </c>
      <c r="AC721" s="6">
        <v>450</v>
      </c>
      <c r="AD721" s="6">
        <v>753</v>
      </c>
      <c r="AE721" s="6">
        <v>4269</v>
      </c>
      <c r="AF721" s="7" t="s">
        <v>436</v>
      </c>
      <c r="AG721" s="7" t="s">
        <v>184</v>
      </c>
      <c r="AH721" s="6">
        <v>5</v>
      </c>
    </row>
    <row r="722" spans="1:34" ht="15">
      <c r="A722" s="3" t="s">
        <v>1530</v>
      </c>
      <c r="B722" s="4">
        <v>5</v>
      </c>
      <c r="C722" s="3" t="s">
        <v>184</v>
      </c>
      <c r="D722" s="3" t="s">
        <v>1531</v>
      </c>
      <c r="E722" s="3" t="s">
        <v>436</v>
      </c>
      <c r="F722" s="5"/>
      <c r="H722" s="3" t="s">
        <v>2019</v>
      </c>
      <c r="I722" s="6">
        <v>5</v>
      </c>
      <c r="J722" t="b">
        <f t="shared" si="11"/>
        <v>1</v>
      </c>
      <c r="K722" s="7" t="s">
        <v>1530</v>
      </c>
      <c r="L722" s="7" t="s">
        <v>1531</v>
      </c>
      <c r="M722" s="7" t="s">
        <v>2621</v>
      </c>
      <c r="N722" s="7" t="s">
        <v>2019</v>
      </c>
      <c r="O722" s="6">
        <v>5</v>
      </c>
      <c r="P722" s="7" t="s">
        <v>2003</v>
      </c>
      <c r="Q722" s="7" t="s">
        <v>2045</v>
      </c>
      <c r="R722" s="8"/>
      <c r="S722" s="7" t="s">
        <v>1943</v>
      </c>
      <c r="T722" s="7" t="s">
        <v>436</v>
      </c>
      <c r="U722" s="7" t="s">
        <v>1530</v>
      </c>
      <c r="V722" s="8"/>
      <c r="W722" s="8"/>
      <c r="X722" s="6" t="b">
        <v>0</v>
      </c>
      <c r="Y722" s="7" t="s">
        <v>184</v>
      </c>
      <c r="Z722" s="7" t="s">
        <v>1944</v>
      </c>
      <c r="AA722" s="6" t="b">
        <v>0</v>
      </c>
      <c r="AB722" s="6">
        <v>12156</v>
      </c>
      <c r="AC722" s="6">
        <v>765</v>
      </c>
      <c r="AD722" s="6">
        <v>1806</v>
      </c>
      <c r="AE722" s="6">
        <v>14887</v>
      </c>
      <c r="AF722" s="7" t="s">
        <v>436</v>
      </c>
      <c r="AG722" s="7" t="s">
        <v>184</v>
      </c>
      <c r="AH722" s="6">
        <v>5</v>
      </c>
    </row>
    <row r="723" spans="1:34" ht="15">
      <c r="A723" s="3" t="s">
        <v>1532</v>
      </c>
      <c r="B723" s="4">
        <v>5</v>
      </c>
      <c r="C723" s="3" t="s">
        <v>184</v>
      </c>
      <c r="D723" s="3" t="s">
        <v>1533</v>
      </c>
      <c r="E723" s="3" t="s">
        <v>433</v>
      </c>
      <c r="F723" s="5"/>
      <c r="H723" s="3" t="s">
        <v>2019</v>
      </c>
      <c r="I723" s="6">
        <v>5</v>
      </c>
      <c r="J723" t="b">
        <f t="shared" si="11"/>
        <v>1</v>
      </c>
      <c r="K723" s="7" t="s">
        <v>1532</v>
      </c>
      <c r="L723" s="7" t="s">
        <v>1533</v>
      </c>
      <c r="M723" s="7" t="s">
        <v>2622</v>
      </c>
      <c r="N723" s="7" t="s">
        <v>2019</v>
      </c>
      <c r="O723" s="6">
        <v>5</v>
      </c>
      <c r="P723" s="7" t="s">
        <v>2003</v>
      </c>
      <c r="Q723" s="7" t="s">
        <v>2051</v>
      </c>
      <c r="R723" s="8"/>
      <c r="S723" s="7" t="s">
        <v>1943</v>
      </c>
      <c r="T723" s="7" t="s">
        <v>433</v>
      </c>
      <c r="U723" s="7" t="s">
        <v>1532</v>
      </c>
      <c r="V723" s="8"/>
      <c r="W723" s="8"/>
      <c r="X723" s="6" t="b">
        <v>0</v>
      </c>
      <c r="Y723" s="7" t="s">
        <v>184</v>
      </c>
      <c r="Z723" s="7" t="s">
        <v>1944</v>
      </c>
      <c r="AA723" s="6" t="b">
        <v>0</v>
      </c>
      <c r="AB723" s="6">
        <v>52570</v>
      </c>
      <c r="AC723" s="6">
        <v>6165</v>
      </c>
      <c r="AD723" s="6">
        <v>10689</v>
      </c>
      <c r="AE723" s="6">
        <v>70382</v>
      </c>
      <c r="AF723" s="7" t="s">
        <v>433</v>
      </c>
      <c r="AG723" s="7" t="s">
        <v>184</v>
      </c>
      <c r="AH723" s="6">
        <v>5</v>
      </c>
    </row>
    <row r="724" spans="1:34" ht="15">
      <c r="A724" s="3" t="s">
        <v>1534</v>
      </c>
      <c r="B724" s="4">
        <v>5</v>
      </c>
      <c r="C724" s="3" t="s">
        <v>184</v>
      </c>
      <c r="D724" s="3" t="s">
        <v>1535</v>
      </c>
      <c r="E724" s="3" t="s">
        <v>436</v>
      </c>
      <c r="F724" s="5"/>
      <c r="H724" s="3" t="s">
        <v>2019</v>
      </c>
      <c r="I724" s="6">
        <v>5</v>
      </c>
      <c r="J724" t="b">
        <f t="shared" si="11"/>
        <v>1</v>
      </c>
      <c r="K724" s="7" t="s">
        <v>1534</v>
      </c>
      <c r="L724" s="7" t="s">
        <v>1535</v>
      </c>
      <c r="M724" s="7" t="s">
        <v>2623</v>
      </c>
      <c r="N724" s="7" t="s">
        <v>2019</v>
      </c>
      <c r="O724" s="6">
        <v>5</v>
      </c>
      <c r="P724" s="7" t="s">
        <v>2003</v>
      </c>
      <c r="Q724" s="7" t="s">
        <v>2053</v>
      </c>
      <c r="R724" s="8"/>
      <c r="S724" s="7" t="s">
        <v>1943</v>
      </c>
      <c r="T724" s="7" t="s">
        <v>436</v>
      </c>
      <c r="U724" s="7" t="s">
        <v>1534</v>
      </c>
      <c r="V724" s="8"/>
      <c r="W724" s="8"/>
      <c r="X724" s="6" t="b">
        <v>0</v>
      </c>
      <c r="Y724" s="7" t="s">
        <v>184</v>
      </c>
      <c r="Z724" s="7" t="s">
        <v>1944</v>
      </c>
      <c r="AA724" s="6" t="b">
        <v>0</v>
      </c>
      <c r="AB724" s="6">
        <v>8277</v>
      </c>
      <c r="AC724" s="6">
        <v>1417</v>
      </c>
      <c r="AD724" s="6">
        <v>1459</v>
      </c>
      <c r="AE724" s="6">
        <v>11264</v>
      </c>
      <c r="AF724" s="7" t="s">
        <v>436</v>
      </c>
      <c r="AG724" s="7" t="s">
        <v>184</v>
      </c>
      <c r="AH724" s="6">
        <v>5</v>
      </c>
    </row>
    <row r="725" spans="1:34" ht="15">
      <c r="A725" s="3" t="s">
        <v>1536</v>
      </c>
      <c r="B725" s="4">
        <v>5</v>
      </c>
      <c r="C725" s="3" t="s">
        <v>184</v>
      </c>
      <c r="D725" s="3" t="s">
        <v>1537</v>
      </c>
      <c r="E725" s="3" t="s">
        <v>436</v>
      </c>
      <c r="F725" s="5"/>
      <c r="H725" s="3" t="s">
        <v>2019</v>
      </c>
      <c r="I725" s="6">
        <v>5</v>
      </c>
      <c r="J725" t="b">
        <f t="shared" si="11"/>
        <v>1</v>
      </c>
      <c r="K725" s="7" t="s">
        <v>1536</v>
      </c>
      <c r="L725" s="7" t="s">
        <v>1537</v>
      </c>
      <c r="M725" s="7" t="s">
        <v>2624</v>
      </c>
      <c r="N725" s="7" t="s">
        <v>2019</v>
      </c>
      <c r="O725" s="6">
        <v>5</v>
      </c>
      <c r="P725" s="7" t="s">
        <v>2003</v>
      </c>
      <c r="Q725" s="7" t="s">
        <v>2036</v>
      </c>
      <c r="R725" s="8"/>
      <c r="S725" s="7" t="s">
        <v>1943</v>
      </c>
      <c r="T725" s="7" t="s">
        <v>436</v>
      </c>
      <c r="U725" s="7" t="s">
        <v>1536</v>
      </c>
      <c r="V725" s="8"/>
      <c r="W725" s="8"/>
      <c r="X725" s="6" t="b">
        <v>0</v>
      </c>
      <c r="Y725" s="7" t="s">
        <v>184</v>
      </c>
      <c r="Z725" s="7" t="s">
        <v>1944</v>
      </c>
      <c r="AA725" s="6" t="b">
        <v>0</v>
      </c>
      <c r="AB725" s="6">
        <v>835</v>
      </c>
      <c r="AC725" s="6">
        <v>167</v>
      </c>
      <c r="AD725" s="6">
        <v>143</v>
      </c>
      <c r="AE725" s="6">
        <v>1171</v>
      </c>
      <c r="AF725" s="7" t="s">
        <v>436</v>
      </c>
      <c r="AG725" s="7" t="s">
        <v>184</v>
      </c>
      <c r="AH725" s="6">
        <v>5</v>
      </c>
    </row>
    <row r="726" spans="1:34" ht="15">
      <c r="A726" s="3" t="s">
        <v>1538</v>
      </c>
      <c r="B726" s="4">
        <v>5</v>
      </c>
      <c r="C726" s="3" t="s">
        <v>184</v>
      </c>
      <c r="D726" s="3" t="s">
        <v>1539</v>
      </c>
      <c r="E726" s="3" t="s">
        <v>436</v>
      </c>
      <c r="F726" s="5"/>
      <c r="H726" s="3" t="s">
        <v>2019</v>
      </c>
      <c r="I726" s="6">
        <v>5</v>
      </c>
      <c r="J726" t="b">
        <f t="shared" si="11"/>
        <v>1</v>
      </c>
      <c r="K726" s="7" t="s">
        <v>1538</v>
      </c>
      <c r="L726" s="7" t="s">
        <v>1539</v>
      </c>
      <c r="M726" s="7" t="s">
        <v>2625</v>
      </c>
      <c r="N726" s="7" t="s">
        <v>2019</v>
      </c>
      <c r="O726" s="6">
        <v>5</v>
      </c>
      <c r="P726" s="7" t="s">
        <v>2003</v>
      </c>
      <c r="Q726" s="7" t="s">
        <v>2055</v>
      </c>
      <c r="R726" s="8"/>
      <c r="S726" s="7" t="s">
        <v>1943</v>
      </c>
      <c r="T726" s="7" t="s">
        <v>436</v>
      </c>
      <c r="U726" s="7" t="s">
        <v>1538</v>
      </c>
      <c r="V726" s="8"/>
      <c r="W726" s="8"/>
      <c r="X726" s="6" t="b">
        <v>0</v>
      </c>
      <c r="Y726" s="7" t="s">
        <v>184</v>
      </c>
      <c r="Z726" s="7" t="s">
        <v>1944</v>
      </c>
      <c r="AA726" s="6" t="b">
        <v>0</v>
      </c>
      <c r="AB726" s="6">
        <v>12217</v>
      </c>
      <c r="AC726" s="6">
        <v>1026</v>
      </c>
      <c r="AD726" s="6">
        <v>2003</v>
      </c>
      <c r="AE726" s="6">
        <v>15343</v>
      </c>
      <c r="AF726" s="7" t="s">
        <v>436</v>
      </c>
      <c r="AG726" s="7" t="s">
        <v>184</v>
      </c>
      <c r="AH726" s="6">
        <v>5</v>
      </c>
    </row>
    <row r="727" spans="1:34" ht="15">
      <c r="A727" s="3" t="s">
        <v>1540</v>
      </c>
      <c r="B727" s="4">
        <v>5</v>
      </c>
      <c r="C727" s="3" t="s">
        <v>184</v>
      </c>
      <c r="D727" s="3" t="s">
        <v>1541</v>
      </c>
      <c r="E727" s="3" t="s">
        <v>436</v>
      </c>
      <c r="F727" s="5"/>
      <c r="H727" s="3" t="s">
        <v>2019</v>
      </c>
      <c r="I727" s="6">
        <v>5</v>
      </c>
      <c r="J727" t="b">
        <f t="shared" si="11"/>
        <v>1</v>
      </c>
      <c r="K727" s="7" t="s">
        <v>1540</v>
      </c>
      <c r="L727" s="7" t="s">
        <v>1541</v>
      </c>
      <c r="M727" s="7" t="s">
        <v>2626</v>
      </c>
      <c r="N727" s="7" t="s">
        <v>2019</v>
      </c>
      <c r="O727" s="6">
        <v>5</v>
      </c>
      <c r="P727" s="7" t="s">
        <v>2003</v>
      </c>
      <c r="Q727" s="7" t="s">
        <v>2093</v>
      </c>
      <c r="R727" s="8"/>
      <c r="S727" s="7" t="s">
        <v>1943</v>
      </c>
      <c r="T727" s="7" t="s">
        <v>436</v>
      </c>
      <c r="U727" s="7" t="s">
        <v>1540</v>
      </c>
      <c r="V727" s="8"/>
      <c r="W727" s="8"/>
      <c r="X727" s="6" t="b">
        <v>0</v>
      </c>
      <c r="Y727" s="7" t="s">
        <v>184</v>
      </c>
      <c r="Z727" s="7" t="s">
        <v>1944</v>
      </c>
      <c r="AA727" s="6" t="b">
        <v>0</v>
      </c>
      <c r="AB727" s="6">
        <v>23391</v>
      </c>
      <c r="AC727" s="6">
        <v>1352</v>
      </c>
      <c r="AD727" s="6">
        <v>3142</v>
      </c>
      <c r="AE727" s="6">
        <v>28199</v>
      </c>
      <c r="AF727" s="7" t="s">
        <v>436</v>
      </c>
      <c r="AG727" s="7" t="s">
        <v>184</v>
      </c>
      <c r="AH727" s="6">
        <v>5</v>
      </c>
    </row>
    <row r="728" spans="1:34" ht="15">
      <c r="A728" s="3" t="s">
        <v>1542</v>
      </c>
      <c r="B728" s="4">
        <v>5</v>
      </c>
      <c r="C728" s="3" t="s">
        <v>187</v>
      </c>
      <c r="D728" s="3" t="s">
        <v>1543</v>
      </c>
      <c r="E728" s="3" t="s">
        <v>436</v>
      </c>
      <c r="F728" s="5"/>
      <c r="H728" s="3" t="s">
        <v>2019</v>
      </c>
      <c r="I728" s="6">
        <v>5</v>
      </c>
      <c r="J728" t="b">
        <f t="shared" si="11"/>
        <v>1</v>
      </c>
      <c r="K728" s="7" t="s">
        <v>1542</v>
      </c>
      <c r="L728" s="7" t="s">
        <v>1543</v>
      </c>
      <c r="M728" s="7" t="s">
        <v>2627</v>
      </c>
      <c r="N728" s="7" t="s">
        <v>2019</v>
      </c>
      <c r="O728" s="6">
        <v>5</v>
      </c>
      <c r="P728" s="7" t="s">
        <v>2004</v>
      </c>
      <c r="Q728" s="7" t="s">
        <v>2066</v>
      </c>
      <c r="R728" s="8"/>
      <c r="S728" s="7" t="s">
        <v>1943</v>
      </c>
      <c r="T728" s="7" t="s">
        <v>436</v>
      </c>
      <c r="U728" s="7" t="s">
        <v>1542</v>
      </c>
      <c r="V728" s="8"/>
      <c r="W728" s="8"/>
      <c r="X728" s="6" t="b">
        <v>0</v>
      </c>
      <c r="Y728" s="7" t="s">
        <v>187</v>
      </c>
      <c r="Z728" s="7" t="s">
        <v>1944</v>
      </c>
      <c r="AA728" s="6" t="b">
        <v>0</v>
      </c>
      <c r="AB728" s="6">
        <v>4287</v>
      </c>
      <c r="AC728" s="6">
        <v>843</v>
      </c>
      <c r="AD728" s="6">
        <v>843</v>
      </c>
      <c r="AE728" s="6">
        <v>6020</v>
      </c>
      <c r="AF728" s="7" t="s">
        <v>436</v>
      </c>
      <c r="AG728" s="7" t="s">
        <v>187</v>
      </c>
      <c r="AH728" s="6">
        <v>5</v>
      </c>
    </row>
    <row r="729" spans="1:34" ht="15">
      <c r="A729" s="3" t="s">
        <v>1544</v>
      </c>
      <c r="B729" s="4">
        <v>5</v>
      </c>
      <c r="C729" s="3" t="s">
        <v>187</v>
      </c>
      <c r="D729" s="3" t="s">
        <v>1545</v>
      </c>
      <c r="E729" s="3" t="s">
        <v>433</v>
      </c>
      <c r="F729" s="5"/>
      <c r="H729" s="3" t="s">
        <v>2019</v>
      </c>
      <c r="I729" s="6">
        <v>5</v>
      </c>
      <c r="J729" t="b">
        <f t="shared" si="11"/>
        <v>1</v>
      </c>
      <c r="K729" s="7" t="s">
        <v>1544</v>
      </c>
      <c r="L729" s="7" t="s">
        <v>1545</v>
      </c>
      <c r="M729" s="7" t="s">
        <v>2628</v>
      </c>
      <c r="N729" s="7" t="s">
        <v>2019</v>
      </c>
      <c r="O729" s="6">
        <v>5</v>
      </c>
      <c r="P729" s="7" t="s">
        <v>2004</v>
      </c>
      <c r="Q729" s="7" t="s">
        <v>2045</v>
      </c>
      <c r="R729" s="8"/>
      <c r="S729" s="7" t="s">
        <v>1943</v>
      </c>
      <c r="T729" s="7" t="s">
        <v>433</v>
      </c>
      <c r="U729" s="7" t="s">
        <v>1544</v>
      </c>
      <c r="V729" s="8"/>
      <c r="W729" s="8"/>
      <c r="X729" s="6" t="b">
        <v>0</v>
      </c>
      <c r="Y729" s="7" t="s">
        <v>187</v>
      </c>
      <c r="Z729" s="7" t="s">
        <v>1944</v>
      </c>
      <c r="AA729" s="6" t="b">
        <v>0</v>
      </c>
      <c r="AB729" s="6">
        <v>3814</v>
      </c>
      <c r="AC729" s="6">
        <v>2838</v>
      </c>
      <c r="AD729" s="6">
        <v>6226</v>
      </c>
      <c r="AE729" s="6">
        <v>48271</v>
      </c>
      <c r="AF729" s="7" t="s">
        <v>433</v>
      </c>
      <c r="AG729" s="7" t="s">
        <v>187</v>
      </c>
      <c r="AH729" s="6">
        <v>5</v>
      </c>
    </row>
    <row r="730" spans="1:34" ht="15">
      <c r="A730" s="3" t="s">
        <v>1546</v>
      </c>
      <c r="B730" s="4">
        <v>5</v>
      </c>
      <c r="C730" s="3" t="s">
        <v>187</v>
      </c>
      <c r="D730" s="3" t="s">
        <v>1547</v>
      </c>
      <c r="E730" s="3" t="s">
        <v>428</v>
      </c>
      <c r="F730" s="5"/>
      <c r="H730" s="3" t="s">
        <v>2019</v>
      </c>
      <c r="I730" s="6">
        <v>5</v>
      </c>
      <c r="J730" t="b">
        <f t="shared" si="11"/>
        <v>1</v>
      </c>
      <c r="K730" s="7" t="s">
        <v>1546</v>
      </c>
      <c r="L730" s="7" t="s">
        <v>1547</v>
      </c>
      <c r="M730" s="7" t="s">
        <v>2629</v>
      </c>
      <c r="N730" s="7" t="s">
        <v>2019</v>
      </c>
      <c r="O730" s="6">
        <v>5</v>
      </c>
      <c r="P730" s="7" t="s">
        <v>2004</v>
      </c>
      <c r="Q730" s="7" t="s">
        <v>2051</v>
      </c>
      <c r="R730" s="8"/>
      <c r="S730" s="7" t="s">
        <v>1943</v>
      </c>
      <c r="T730" s="7" t="s">
        <v>428</v>
      </c>
      <c r="U730" s="7" t="s">
        <v>1546</v>
      </c>
      <c r="V730" s="8"/>
      <c r="W730" s="8"/>
      <c r="X730" s="6" t="b">
        <v>0</v>
      </c>
      <c r="Y730" s="7" t="s">
        <v>187</v>
      </c>
      <c r="Z730" s="7" t="s">
        <v>1944</v>
      </c>
      <c r="AA730" s="6" t="b">
        <v>0</v>
      </c>
      <c r="AB730" s="6">
        <v>5984</v>
      </c>
      <c r="AC730" s="6">
        <v>700</v>
      </c>
      <c r="AD730" s="6">
        <v>1214</v>
      </c>
      <c r="AE730" s="6">
        <v>8154</v>
      </c>
      <c r="AF730" s="7" t="s">
        <v>428</v>
      </c>
      <c r="AG730" s="7" t="s">
        <v>187</v>
      </c>
      <c r="AH730" s="6">
        <v>5</v>
      </c>
    </row>
    <row r="731" spans="1:34" ht="15">
      <c r="A731" s="3" t="s">
        <v>1548</v>
      </c>
      <c r="B731" s="4">
        <v>5</v>
      </c>
      <c r="C731" s="3" t="s">
        <v>187</v>
      </c>
      <c r="D731" s="3" t="s">
        <v>1549</v>
      </c>
      <c r="E731" s="3" t="s">
        <v>436</v>
      </c>
      <c r="F731" s="5"/>
      <c r="H731" s="3" t="s">
        <v>2019</v>
      </c>
      <c r="I731" s="6">
        <v>5</v>
      </c>
      <c r="J731" t="b">
        <f t="shared" si="11"/>
        <v>1</v>
      </c>
      <c r="K731" s="7" t="s">
        <v>1548</v>
      </c>
      <c r="L731" s="7" t="s">
        <v>1549</v>
      </c>
      <c r="M731" s="7" t="s">
        <v>2630</v>
      </c>
      <c r="N731" s="7" t="s">
        <v>2019</v>
      </c>
      <c r="O731" s="6">
        <v>5</v>
      </c>
      <c r="P731" s="7" t="s">
        <v>2004</v>
      </c>
      <c r="Q731" s="7" t="s">
        <v>2053</v>
      </c>
      <c r="R731" s="8"/>
      <c r="S731" s="7" t="s">
        <v>1943</v>
      </c>
      <c r="T731" s="7" t="s">
        <v>436</v>
      </c>
      <c r="U731" s="7" t="s">
        <v>1548</v>
      </c>
      <c r="V731" s="8"/>
      <c r="W731" s="8"/>
      <c r="X731" s="6" t="b">
        <v>0</v>
      </c>
      <c r="Y731" s="7" t="s">
        <v>187</v>
      </c>
      <c r="Z731" s="7" t="s">
        <v>1944</v>
      </c>
      <c r="AA731" s="6" t="b">
        <v>0</v>
      </c>
      <c r="AB731" s="8"/>
      <c r="AC731" s="8"/>
      <c r="AD731" s="8"/>
      <c r="AE731" s="8"/>
      <c r="AF731" s="7" t="s">
        <v>436</v>
      </c>
      <c r="AG731" s="7" t="s">
        <v>187</v>
      </c>
      <c r="AH731" s="6">
        <v>5</v>
      </c>
    </row>
    <row r="732" spans="1:34" ht="15">
      <c r="A732" s="3" t="s">
        <v>1550</v>
      </c>
      <c r="B732" s="4">
        <v>5</v>
      </c>
      <c r="C732" s="3" t="s">
        <v>187</v>
      </c>
      <c r="D732" s="3" t="s">
        <v>1551</v>
      </c>
      <c r="E732" s="3" t="s">
        <v>436</v>
      </c>
      <c r="F732" s="5"/>
      <c r="H732" s="3" t="s">
        <v>2019</v>
      </c>
      <c r="I732" s="6">
        <v>5</v>
      </c>
      <c r="J732" t="b">
        <f t="shared" si="11"/>
        <v>1</v>
      </c>
      <c r="K732" s="7" t="s">
        <v>1550</v>
      </c>
      <c r="L732" s="7" t="s">
        <v>1551</v>
      </c>
      <c r="M732" s="7" t="s">
        <v>2631</v>
      </c>
      <c r="N732" s="7" t="s">
        <v>2019</v>
      </c>
      <c r="O732" s="6">
        <v>5</v>
      </c>
      <c r="P732" s="7" t="s">
        <v>2004</v>
      </c>
      <c r="Q732" s="7" t="s">
        <v>2036</v>
      </c>
      <c r="R732" s="8"/>
      <c r="S732" s="7" t="s">
        <v>1943</v>
      </c>
      <c r="T732" s="7" t="s">
        <v>436</v>
      </c>
      <c r="U732" s="7" t="s">
        <v>1550</v>
      </c>
      <c r="V732" s="8"/>
      <c r="W732" s="8"/>
      <c r="X732" s="6" t="b">
        <v>0</v>
      </c>
      <c r="Y732" s="7" t="s">
        <v>187</v>
      </c>
      <c r="Z732" s="7" t="s">
        <v>1944</v>
      </c>
      <c r="AA732" s="6" t="b">
        <v>0</v>
      </c>
      <c r="AB732" s="8"/>
      <c r="AC732" s="8"/>
      <c r="AD732" s="8"/>
      <c r="AE732" s="8"/>
      <c r="AF732" s="7" t="s">
        <v>436</v>
      </c>
      <c r="AG732" s="7" t="s">
        <v>187</v>
      </c>
      <c r="AH732" s="6">
        <v>5</v>
      </c>
    </row>
    <row r="733" spans="1:34" ht="15">
      <c r="A733" s="3" t="s">
        <v>1552</v>
      </c>
      <c r="B733" s="4">
        <v>5</v>
      </c>
      <c r="C733" s="3" t="s">
        <v>187</v>
      </c>
      <c r="D733" s="3" t="s">
        <v>1553</v>
      </c>
      <c r="E733" s="3" t="s">
        <v>301</v>
      </c>
      <c r="F733" s="5"/>
      <c r="H733" s="3" t="s">
        <v>2031</v>
      </c>
      <c r="I733" s="6">
        <v>5</v>
      </c>
      <c r="J733" t="b">
        <f t="shared" si="11"/>
        <v>1</v>
      </c>
      <c r="K733" s="7" t="s">
        <v>1552</v>
      </c>
      <c r="L733" s="7" t="s">
        <v>1553</v>
      </c>
      <c r="M733" s="7" t="s">
        <v>2632</v>
      </c>
      <c r="N733" s="7" t="s">
        <v>2031</v>
      </c>
      <c r="O733" s="6">
        <v>5</v>
      </c>
      <c r="P733" s="7" t="s">
        <v>2004</v>
      </c>
      <c r="Q733" s="7" t="s">
        <v>1944</v>
      </c>
      <c r="R733" s="8"/>
      <c r="S733" s="7" t="s">
        <v>1943</v>
      </c>
      <c r="T733" s="7" t="s">
        <v>301</v>
      </c>
      <c r="U733" s="7" t="s">
        <v>1552</v>
      </c>
      <c r="V733" s="8"/>
      <c r="W733" s="8"/>
      <c r="X733" s="6" t="b">
        <v>0</v>
      </c>
      <c r="Y733" s="7" t="s">
        <v>187</v>
      </c>
      <c r="Z733" s="7" t="s">
        <v>1944</v>
      </c>
      <c r="AA733" s="6" t="b">
        <v>0</v>
      </c>
      <c r="AB733" s="8"/>
      <c r="AC733" s="8"/>
      <c r="AD733" s="8"/>
      <c r="AE733" s="8"/>
      <c r="AF733" s="7" t="s">
        <v>301</v>
      </c>
      <c r="AG733" s="7" t="s">
        <v>187</v>
      </c>
      <c r="AH733" s="6">
        <v>5</v>
      </c>
    </row>
    <row r="734" spans="1:34" ht="15">
      <c r="A734" s="3" t="s">
        <v>1554</v>
      </c>
      <c r="B734" s="4">
        <v>5</v>
      </c>
      <c r="C734" s="3" t="s">
        <v>187</v>
      </c>
      <c r="D734" s="3" t="s">
        <v>1555</v>
      </c>
      <c r="E734" s="3" t="s">
        <v>433</v>
      </c>
      <c r="F734" s="5"/>
      <c r="H734" s="3" t="s">
        <v>2019</v>
      </c>
      <c r="I734" s="6">
        <v>5</v>
      </c>
      <c r="J734" t="b">
        <f t="shared" si="11"/>
        <v>1</v>
      </c>
      <c r="K734" s="7" t="s">
        <v>1554</v>
      </c>
      <c r="L734" s="7" t="s">
        <v>1555</v>
      </c>
      <c r="M734" s="7" t="s">
        <v>2633</v>
      </c>
      <c r="N734" s="7" t="s">
        <v>2019</v>
      </c>
      <c r="O734" s="6">
        <v>5</v>
      </c>
      <c r="P734" s="7" t="s">
        <v>2004</v>
      </c>
      <c r="Q734" s="7" t="s">
        <v>2093</v>
      </c>
      <c r="R734" s="8"/>
      <c r="S734" s="7" t="s">
        <v>1943</v>
      </c>
      <c r="T734" s="7" t="s">
        <v>433</v>
      </c>
      <c r="U734" s="7" t="s">
        <v>1554</v>
      </c>
      <c r="V734" s="8"/>
      <c r="W734" s="8"/>
      <c r="X734" s="6" t="b">
        <v>0</v>
      </c>
      <c r="Y734" s="7" t="s">
        <v>187</v>
      </c>
      <c r="Z734" s="7" t="s">
        <v>1944</v>
      </c>
      <c r="AA734" s="6" t="b">
        <v>0</v>
      </c>
      <c r="AB734" s="6">
        <v>8559</v>
      </c>
      <c r="AC734" s="6">
        <v>642</v>
      </c>
      <c r="AD734" s="6">
        <v>1394</v>
      </c>
      <c r="AE734" s="6">
        <v>10960</v>
      </c>
      <c r="AF734" s="7" t="s">
        <v>433</v>
      </c>
      <c r="AG734" s="7" t="s">
        <v>187</v>
      </c>
      <c r="AH734" s="6">
        <v>5</v>
      </c>
    </row>
    <row r="735" spans="1:34" ht="15">
      <c r="A735" s="3" t="s">
        <v>1556</v>
      </c>
      <c r="B735" s="4">
        <v>6</v>
      </c>
      <c r="C735" s="3" t="s">
        <v>190</v>
      </c>
      <c r="D735" s="3" t="s">
        <v>1557</v>
      </c>
      <c r="E735" s="3" t="s">
        <v>436</v>
      </c>
      <c r="F735" s="5"/>
      <c r="H735" s="3" t="s">
        <v>2019</v>
      </c>
      <c r="I735" s="6">
        <v>11</v>
      </c>
      <c r="J735" t="b">
        <f t="shared" si="11"/>
        <v>1</v>
      </c>
      <c r="K735" s="7" t="s">
        <v>1556</v>
      </c>
      <c r="L735" s="7" t="s">
        <v>1557</v>
      </c>
      <c r="M735" s="7" t="s">
        <v>2634</v>
      </c>
      <c r="N735" s="7" t="s">
        <v>2019</v>
      </c>
      <c r="O735" s="6">
        <v>6</v>
      </c>
      <c r="P735" s="7" t="s">
        <v>2005</v>
      </c>
      <c r="Q735" s="7" t="s">
        <v>2066</v>
      </c>
      <c r="R735" s="8"/>
      <c r="S735" s="7" t="s">
        <v>1943</v>
      </c>
      <c r="T735" s="7" t="s">
        <v>436</v>
      </c>
      <c r="U735" s="7" t="s">
        <v>1556</v>
      </c>
      <c r="V735" s="8"/>
      <c r="W735" s="8"/>
      <c r="X735" s="6" t="b">
        <v>0</v>
      </c>
      <c r="Y735" s="7" t="s">
        <v>190</v>
      </c>
      <c r="Z735" s="7" t="s">
        <v>1944</v>
      </c>
      <c r="AA735" s="6" t="b">
        <v>0</v>
      </c>
      <c r="AB735" s="6">
        <v>5412</v>
      </c>
      <c r="AC735" s="6">
        <v>1037</v>
      </c>
      <c r="AD735" s="6">
        <v>738</v>
      </c>
      <c r="AE735" s="6">
        <v>7359</v>
      </c>
      <c r="AF735" s="7" t="s">
        <v>436</v>
      </c>
      <c r="AG735" s="7" t="s">
        <v>190</v>
      </c>
      <c r="AH735" s="6">
        <v>11</v>
      </c>
    </row>
    <row r="736" spans="1:34" ht="15">
      <c r="A736" s="3" t="s">
        <v>1558</v>
      </c>
      <c r="B736" s="4">
        <v>7</v>
      </c>
      <c r="C736" s="3" t="s">
        <v>205</v>
      </c>
      <c r="D736" s="3" t="s">
        <v>1559</v>
      </c>
      <c r="E736" s="3" t="s">
        <v>235</v>
      </c>
      <c r="F736" s="5"/>
      <c r="H736" s="3" t="s">
        <v>2019</v>
      </c>
      <c r="I736" s="6">
        <v>11</v>
      </c>
      <c r="J736" t="b">
        <f t="shared" si="11"/>
        <v>1</v>
      </c>
      <c r="K736" s="7" t="s">
        <v>1558</v>
      </c>
      <c r="L736" s="7" t="s">
        <v>1559</v>
      </c>
      <c r="M736" s="7" t="s">
        <v>2635</v>
      </c>
      <c r="N736" s="7" t="s">
        <v>2019</v>
      </c>
      <c r="O736" s="6">
        <v>7</v>
      </c>
      <c r="P736" s="7" t="s">
        <v>2010</v>
      </c>
      <c r="Q736" s="7" t="s">
        <v>2066</v>
      </c>
      <c r="R736" s="8"/>
      <c r="S736" s="7" t="s">
        <v>1943</v>
      </c>
      <c r="T736" s="7" t="s">
        <v>235</v>
      </c>
      <c r="U736" s="7" t="s">
        <v>1558</v>
      </c>
      <c r="V736" s="8"/>
      <c r="W736" s="8"/>
      <c r="X736" s="6" t="b">
        <v>0</v>
      </c>
      <c r="Y736" s="7" t="s">
        <v>205</v>
      </c>
      <c r="Z736" s="7" t="s">
        <v>1944</v>
      </c>
      <c r="AA736" s="6" t="b">
        <v>0</v>
      </c>
      <c r="AB736" s="6">
        <v>105</v>
      </c>
      <c r="AC736" s="6">
        <v>125</v>
      </c>
      <c r="AD736" s="6">
        <v>697</v>
      </c>
      <c r="AE736" s="6">
        <v>927</v>
      </c>
      <c r="AF736" s="7" t="s">
        <v>235</v>
      </c>
      <c r="AG736" s="7" t="s">
        <v>205</v>
      </c>
      <c r="AH736" s="6">
        <v>11</v>
      </c>
    </row>
    <row r="737" spans="1:34" ht="15">
      <c r="A737" s="3" t="s">
        <v>1560</v>
      </c>
      <c r="B737" s="4">
        <v>6</v>
      </c>
      <c r="C737" s="3" t="s">
        <v>190</v>
      </c>
      <c r="D737" s="3" t="s">
        <v>1561</v>
      </c>
      <c r="E737" s="3" t="s">
        <v>436</v>
      </c>
      <c r="F737" s="5"/>
      <c r="H737" s="3" t="s">
        <v>2019</v>
      </c>
      <c r="I737" s="6">
        <v>11</v>
      </c>
      <c r="J737" t="b">
        <f t="shared" si="11"/>
        <v>1</v>
      </c>
      <c r="K737" s="7" t="s">
        <v>1560</v>
      </c>
      <c r="L737" s="7" t="s">
        <v>1561</v>
      </c>
      <c r="M737" s="7" t="s">
        <v>2636</v>
      </c>
      <c r="N737" s="7" t="s">
        <v>2019</v>
      </c>
      <c r="O737" s="6">
        <v>6</v>
      </c>
      <c r="P737" s="7" t="s">
        <v>2005</v>
      </c>
      <c r="Q737" s="7" t="s">
        <v>2045</v>
      </c>
      <c r="R737" s="8"/>
      <c r="S737" s="7" t="s">
        <v>1943</v>
      </c>
      <c r="T737" s="7" t="s">
        <v>436</v>
      </c>
      <c r="U737" s="7" t="s">
        <v>1560</v>
      </c>
      <c r="V737" s="8"/>
      <c r="W737" s="8"/>
      <c r="X737" s="6" t="b">
        <v>0</v>
      </c>
      <c r="Y737" s="7" t="s">
        <v>190</v>
      </c>
      <c r="Z737" s="7" t="s">
        <v>1944</v>
      </c>
      <c r="AA737" s="6" t="b">
        <v>0</v>
      </c>
      <c r="AB737" s="6">
        <v>31161</v>
      </c>
      <c r="AC737" s="6">
        <v>4796</v>
      </c>
      <c r="AD737" s="6">
        <v>2945</v>
      </c>
      <c r="AE737" s="6">
        <v>48710</v>
      </c>
      <c r="AF737" s="7" t="s">
        <v>436</v>
      </c>
      <c r="AG737" s="7" t="s">
        <v>190</v>
      </c>
      <c r="AH737" s="6">
        <v>11</v>
      </c>
    </row>
    <row r="738" spans="1:34" ht="15">
      <c r="A738" s="3" t="s">
        <v>1562</v>
      </c>
      <c r="B738" s="4">
        <v>6</v>
      </c>
      <c r="C738" s="3" t="s">
        <v>190</v>
      </c>
      <c r="D738" s="3" t="s">
        <v>1563</v>
      </c>
      <c r="E738" s="3" t="s">
        <v>428</v>
      </c>
      <c r="F738" s="5"/>
      <c r="H738" s="3" t="s">
        <v>2019</v>
      </c>
      <c r="I738" s="6">
        <v>11</v>
      </c>
      <c r="J738" t="b">
        <f t="shared" si="11"/>
        <v>1</v>
      </c>
      <c r="K738" s="7" t="s">
        <v>1562</v>
      </c>
      <c r="L738" s="7" t="s">
        <v>1563</v>
      </c>
      <c r="M738" s="7" t="s">
        <v>2637</v>
      </c>
      <c r="N738" s="7" t="s">
        <v>2019</v>
      </c>
      <c r="O738" s="6">
        <v>6</v>
      </c>
      <c r="P738" s="7" t="s">
        <v>2005</v>
      </c>
      <c r="Q738" s="7" t="s">
        <v>2051</v>
      </c>
      <c r="R738" s="8"/>
      <c r="S738" s="7" t="s">
        <v>1943</v>
      </c>
      <c r="T738" s="7" t="s">
        <v>428</v>
      </c>
      <c r="U738" s="7" t="s">
        <v>1562</v>
      </c>
      <c r="V738" s="8"/>
      <c r="W738" s="8"/>
      <c r="X738" s="6" t="b">
        <v>0</v>
      </c>
      <c r="Y738" s="7" t="s">
        <v>190</v>
      </c>
      <c r="Z738" s="7" t="s">
        <v>1944</v>
      </c>
      <c r="AA738" s="6" t="b">
        <v>0</v>
      </c>
      <c r="AB738" s="6">
        <v>62883</v>
      </c>
      <c r="AC738" s="6">
        <v>5887</v>
      </c>
      <c r="AD738" s="6">
        <v>5433</v>
      </c>
      <c r="AE738" s="6">
        <v>74906</v>
      </c>
      <c r="AF738" s="7" t="s">
        <v>428</v>
      </c>
      <c r="AG738" s="7" t="s">
        <v>190</v>
      </c>
      <c r="AH738" s="6">
        <v>11</v>
      </c>
    </row>
    <row r="739" spans="1:34" ht="15">
      <c r="A739" s="3" t="s">
        <v>1564</v>
      </c>
      <c r="B739" s="4">
        <v>6</v>
      </c>
      <c r="C739" s="3" t="s">
        <v>190</v>
      </c>
      <c r="D739" s="3" t="s">
        <v>1565</v>
      </c>
      <c r="E739" s="3" t="s">
        <v>436</v>
      </c>
      <c r="F739" s="5"/>
      <c r="H739" s="3" t="s">
        <v>2019</v>
      </c>
      <c r="I739" s="6">
        <v>11</v>
      </c>
      <c r="J739" t="b">
        <f t="shared" si="11"/>
        <v>1</v>
      </c>
      <c r="K739" s="7" t="s">
        <v>1564</v>
      </c>
      <c r="L739" s="7" t="s">
        <v>1565</v>
      </c>
      <c r="M739" s="7" t="s">
        <v>2638</v>
      </c>
      <c r="N739" s="7" t="s">
        <v>2019</v>
      </c>
      <c r="O739" s="6">
        <v>6</v>
      </c>
      <c r="P739" s="7" t="s">
        <v>2005</v>
      </c>
      <c r="Q739" s="7" t="s">
        <v>2053</v>
      </c>
      <c r="R739" s="8"/>
      <c r="S739" s="7" t="s">
        <v>1943</v>
      </c>
      <c r="T739" s="7" t="s">
        <v>436</v>
      </c>
      <c r="U739" s="7" t="s">
        <v>1564</v>
      </c>
      <c r="V739" s="8"/>
      <c r="W739" s="8"/>
      <c r="X739" s="6" t="b">
        <v>0</v>
      </c>
      <c r="Y739" s="7" t="s">
        <v>190</v>
      </c>
      <c r="Z739" s="7" t="s">
        <v>1944</v>
      </c>
      <c r="AA739" s="6" t="b">
        <v>0</v>
      </c>
      <c r="AB739" s="8"/>
      <c r="AC739" s="8"/>
      <c r="AD739" s="8"/>
      <c r="AE739" s="8"/>
      <c r="AF739" s="7" t="s">
        <v>436</v>
      </c>
      <c r="AG739" s="7" t="s">
        <v>190</v>
      </c>
      <c r="AH739" s="6">
        <v>11</v>
      </c>
    </row>
    <row r="740" spans="1:34" ht="15">
      <c r="A740" s="3" t="s">
        <v>1566</v>
      </c>
      <c r="B740" s="4">
        <v>6</v>
      </c>
      <c r="C740" s="3" t="s">
        <v>190</v>
      </c>
      <c r="D740" s="3" t="s">
        <v>1567</v>
      </c>
      <c r="E740" s="3" t="s">
        <v>436</v>
      </c>
      <c r="F740" s="5"/>
      <c r="H740" s="3" t="s">
        <v>2019</v>
      </c>
      <c r="I740" s="6">
        <v>11</v>
      </c>
      <c r="J740" t="b">
        <f t="shared" si="11"/>
        <v>1</v>
      </c>
      <c r="K740" s="7" t="s">
        <v>1566</v>
      </c>
      <c r="L740" s="7" t="s">
        <v>1567</v>
      </c>
      <c r="M740" s="7" t="s">
        <v>2639</v>
      </c>
      <c r="N740" s="7" t="s">
        <v>2019</v>
      </c>
      <c r="O740" s="6">
        <v>6</v>
      </c>
      <c r="P740" s="7" t="s">
        <v>2005</v>
      </c>
      <c r="Q740" s="7" t="s">
        <v>2036</v>
      </c>
      <c r="R740" s="8"/>
      <c r="S740" s="7" t="s">
        <v>1943</v>
      </c>
      <c r="T740" s="7" t="s">
        <v>436</v>
      </c>
      <c r="U740" s="7" t="s">
        <v>1566</v>
      </c>
      <c r="V740" s="8"/>
      <c r="W740" s="8"/>
      <c r="X740" s="6" t="b">
        <v>0</v>
      </c>
      <c r="Y740" s="7" t="s">
        <v>190</v>
      </c>
      <c r="Z740" s="7" t="s">
        <v>1944</v>
      </c>
      <c r="AA740" s="6" t="b">
        <v>0</v>
      </c>
      <c r="AB740" s="8"/>
      <c r="AC740" s="8"/>
      <c r="AD740" s="8"/>
      <c r="AE740" s="8"/>
      <c r="AF740" s="7" t="s">
        <v>436</v>
      </c>
      <c r="AG740" s="7" t="s">
        <v>190</v>
      </c>
      <c r="AH740" s="6">
        <v>11</v>
      </c>
    </row>
    <row r="741" spans="1:34" ht="15">
      <c r="A741" s="3" t="s">
        <v>1568</v>
      </c>
      <c r="B741" s="4">
        <v>6</v>
      </c>
      <c r="C741" s="3" t="s">
        <v>190</v>
      </c>
      <c r="D741" s="3" t="s">
        <v>1569</v>
      </c>
      <c r="E741" s="3" t="s">
        <v>433</v>
      </c>
      <c r="F741" s="5"/>
      <c r="H741" s="3" t="s">
        <v>2019</v>
      </c>
      <c r="I741" s="6">
        <v>11</v>
      </c>
      <c r="J741" t="b">
        <f t="shared" si="11"/>
        <v>1</v>
      </c>
      <c r="K741" s="7" t="s">
        <v>1568</v>
      </c>
      <c r="L741" s="7" t="s">
        <v>1569</v>
      </c>
      <c r="M741" s="7" t="s">
        <v>2640</v>
      </c>
      <c r="N741" s="7" t="s">
        <v>2019</v>
      </c>
      <c r="O741" s="6">
        <v>6</v>
      </c>
      <c r="P741" s="7" t="s">
        <v>2005</v>
      </c>
      <c r="Q741" s="7" t="s">
        <v>2055</v>
      </c>
      <c r="R741" s="8"/>
      <c r="S741" s="7" t="s">
        <v>1943</v>
      </c>
      <c r="T741" s="7" t="s">
        <v>433</v>
      </c>
      <c r="U741" s="7" t="s">
        <v>1568</v>
      </c>
      <c r="V741" s="8"/>
      <c r="W741" s="8"/>
      <c r="X741" s="6" t="b">
        <v>0</v>
      </c>
      <c r="Y741" s="7" t="s">
        <v>190</v>
      </c>
      <c r="Z741" s="7" t="s">
        <v>1944</v>
      </c>
      <c r="AA741" s="6" t="b">
        <v>0</v>
      </c>
      <c r="AB741" s="6">
        <v>7746</v>
      </c>
      <c r="AC741" s="6">
        <v>1387</v>
      </c>
      <c r="AD741" s="6">
        <v>901</v>
      </c>
      <c r="AE741" s="6">
        <v>10066</v>
      </c>
      <c r="AF741" s="7" t="s">
        <v>433</v>
      </c>
      <c r="AG741" s="7" t="s">
        <v>190</v>
      </c>
      <c r="AH741" s="6">
        <v>11</v>
      </c>
    </row>
    <row r="742" spans="1:34" ht="15">
      <c r="A742" s="3" t="s">
        <v>1570</v>
      </c>
      <c r="B742" s="4">
        <v>6</v>
      </c>
      <c r="C742" s="3" t="s">
        <v>190</v>
      </c>
      <c r="D742" s="3" t="s">
        <v>1571</v>
      </c>
      <c r="E742" s="3" t="s">
        <v>433</v>
      </c>
      <c r="F742" s="5"/>
      <c r="H742" s="3" t="s">
        <v>2019</v>
      </c>
      <c r="I742" s="6">
        <v>11</v>
      </c>
      <c r="J742" t="b">
        <f t="shared" si="11"/>
        <v>1</v>
      </c>
      <c r="K742" s="7" t="s">
        <v>1570</v>
      </c>
      <c r="L742" s="7" t="s">
        <v>1571</v>
      </c>
      <c r="M742" s="7" t="s">
        <v>2641</v>
      </c>
      <c r="N742" s="7" t="s">
        <v>2019</v>
      </c>
      <c r="O742" s="6">
        <v>6</v>
      </c>
      <c r="P742" s="7" t="s">
        <v>2005</v>
      </c>
      <c r="Q742" s="7" t="s">
        <v>2093</v>
      </c>
      <c r="R742" s="8"/>
      <c r="S742" s="7" t="s">
        <v>1943</v>
      </c>
      <c r="T742" s="7" t="s">
        <v>433</v>
      </c>
      <c r="U742" s="7" t="s">
        <v>1570</v>
      </c>
      <c r="V742" s="8"/>
      <c r="W742" s="8"/>
      <c r="X742" s="6" t="b">
        <v>0</v>
      </c>
      <c r="Y742" s="7" t="s">
        <v>190</v>
      </c>
      <c r="Z742" s="7" t="s">
        <v>1944</v>
      </c>
      <c r="AA742" s="6" t="b">
        <v>0</v>
      </c>
      <c r="AB742" s="6">
        <v>127788</v>
      </c>
      <c r="AC742" s="6">
        <v>8610</v>
      </c>
      <c r="AD742" s="6">
        <v>9637</v>
      </c>
      <c r="AE742" s="6">
        <v>148641</v>
      </c>
      <c r="AF742" s="7" t="s">
        <v>433</v>
      </c>
      <c r="AG742" s="7" t="s">
        <v>190</v>
      </c>
      <c r="AH742" s="6">
        <v>11</v>
      </c>
    </row>
    <row r="743" spans="1:34" ht="15">
      <c r="A743" s="3" t="s">
        <v>1572</v>
      </c>
      <c r="B743" s="4">
        <v>6</v>
      </c>
      <c r="C743" s="3" t="s">
        <v>190</v>
      </c>
      <c r="D743" s="3" t="s">
        <v>1573</v>
      </c>
      <c r="E743" s="3" t="s">
        <v>235</v>
      </c>
      <c r="F743" s="5"/>
      <c r="H743" s="3" t="s">
        <v>2019</v>
      </c>
      <c r="I743" s="6">
        <v>11</v>
      </c>
      <c r="J743" t="b">
        <f t="shared" si="11"/>
        <v>1</v>
      </c>
      <c r="K743" s="7" t="s">
        <v>1572</v>
      </c>
      <c r="L743" s="7" t="s">
        <v>1573</v>
      </c>
      <c r="M743" s="7" t="s">
        <v>2642</v>
      </c>
      <c r="N743" s="7" t="s">
        <v>2019</v>
      </c>
      <c r="O743" s="6">
        <v>6</v>
      </c>
      <c r="P743" s="7" t="s">
        <v>2005</v>
      </c>
      <c r="Q743" s="7" t="s">
        <v>2039</v>
      </c>
      <c r="R743" s="8"/>
      <c r="S743" s="7" t="s">
        <v>1943</v>
      </c>
      <c r="T743" s="7" t="s">
        <v>235</v>
      </c>
      <c r="U743" s="7" t="s">
        <v>1572</v>
      </c>
      <c r="V743" s="8"/>
      <c r="W743" s="8"/>
      <c r="X743" s="6" t="b">
        <v>0</v>
      </c>
      <c r="Y743" s="7" t="s">
        <v>190</v>
      </c>
      <c r="Z743" s="7" t="s">
        <v>1944</v>
      </c>
      <c r="AA743" s="6" t="b">
        <v>0</v>
      </c>
      <c r="AB743" s="8"/>
      <c r="AC743" s="8"/>
      <c r="AD743" s="8"/>
      <c r="AE743" s="8"/>
      <c r="AF743" s="7" t="s">
        <v>235</v>
      </c>
      <c r="AG743" s="7" t="s">
        <v>190</v>
      </c>
      <c r="AH743" s="6">
        <v>11</v>
      </c>
    </row>
    <row r="744" spans="1:34" ht="15">
      <c r="A744" s="3" t="s">
        <v>1574</v>
      </c>
      <c r="B744" s="4">
        <v>6</v>
      </c>
      <c r="C744" s="3" t="s">
        <v>190</v>
      </c>
      <c r="D744" s="3" t="s">
        <v>1575</v>
      </c>
      <c r="E744" s="3" t="s">
        <v>436</v>
      </c>
      <c r="F744" s="5"/>
      <c r="H744" s="3" t="s">
        <v>2019</v>
      </c>
      <c r="I744" s="6">
        <v>11</v>
      </c>
      <c r="J744" t="b">
        <f t="shared" si="11"/>
        <v>1</v>
      </c>
      <c r="K744" s="7" t="s">
        <v>1574</v>
      </c>
      <c r="L744" s="7" t="s">
        <v>1575</v>
      </c>
      <c r="M744" s="7" t="s">
        <v>2643</v>
      </c>
      <c r="N744" s="7" t="s">
        <v>2019</v>
      </c>
      <c r="O744" s="6">
        <v>6</v>
      </c>
      <c r="P744" s="7" t="s">
        <v>2005</v>
      </c>
      <c r="Q744" s="7" t="s">
        <v>2069</v>
      </c>
      <c r="R744" s="8"/>
      <c r="S744" s="7" t="s">
        <v>1943</v>
      </c>
      <c r="T744" s="7" t="s">
        <v>436</v>
      </c>
      <c r="U744" s="7" t="s">
        <v>1574</v>
      </c>
      <c r="V744" s="8"/>
      <c r="W744" s="8"/>
      <c r="X744" s="6" t="b">
        <v>0</v>
      </c>
      <c r="Y744" s="7" t="s">
        <v>190</v>
      </c>
      <c r="Z744" s="7" t="s">
        <v>1944</v>
      </c>
      <c r="AA744" s="6" t="b">
        <v>0</v>
      </c>
      <c r="AB744" s="6">
        <v>4522</v>
      </c>
      <c r="AC744" s="6">
        <v>340</v>
      </c>
      <c r="AD744" s="6">
        <v>1042</v>
      </c>
      <c r="AE744" s="6">
        <v>5920</v>
      </c>
      <c r="AF744" s="7" t="s">
        <v>436</v>
      </c>
      <c r="AG744" s="7" t="s">
        <v>190</v>
      </c>
      <c r="AH744" s="6">
        <v>11</v>
      </c>
    </row>
    <row r="745" spans="1:34" ht="15">
      <c r="A745" s="3" t="s">
        <v>1576</v>
      </c>
      <c r="B745" s="4">
        <v>6</v>
      </c>
      <c r="C745" s="3" t="s">
        <v>190</v>
      </c>
      <c r="D745" s="3" t="s">
        <v>1577</v>
      </c>
      <c r="E745" s="3" t="s">
        <v>433</v>
      </c>
      <c r="F745" s="5"/>
      <c r="H745" s="3" t="s">
        <v>2019</v>
      </c>
      <c r="I745" s="6">
        <v>11</v>
      </c>
      <c r="J745" t="b">
        <f t="shared" si="11"/>
        <v>1</v>
      </c>
      <c r="K745" s="7" t="s">
        <v>1576</v>
      </c>
      <c r="L745" s="7" t="s">
        <v>1577</v>
      </c>
      <c r="M745" s="7" t="s">
        <v>2644</v>
      </c>
      <c r="N745" s="7" t="s">
        <v>2019</v>
      </c>
      <c r="O745" s="6">
        <v>6</v>
      </c>
      <c r="P745" s="7" t="s">
        <v>2005</v>
      </c>
      <c r="Q745" s="7" t="s">
        <v>1941</v>
      </c>
      <c r="R745" s="8"/>
      <c r="S745" s="7" t="s">
        <v>1943</v>
      </c>
      <c r="T745" s="7" t="s">
        <v>433</v>
      </c>
      <c r="U745" s="7" t="s">
        <v>1576</v>
      </c>
      <c r="V745" s="8"/>
      <c r="W745" s="8"/>
      <c r="X745" s="6" t="b">
        <v>0</v>
      </c>
      <c r="Y745" s="7" t="s">
        <v>190</v>
      </c>
      <c r="Z745" s="7" t="s">
        <v>1944</v>
      </c>
      <c r="AA745" s="6" t="b">
        <v>0</v>
      </c>
      <c r="AB745" s="6">
        <v>11298</v>
      </c>
      <c r="AC745" s="6">
        <v>1256</v>
      </c>
      <c r="AD745" s="6">
        <v>884</v>
      </c>
      <c r="AE745" s="6">
        <v>13438</v>
      </c>
      <c r="AF745" s="7" t="s">
        <v>433</v>
      </c>
      <c r="AG745" s="7" t="s">
        <v>190</v>
      </c>
      <c r="AH745" s="6">
        <v>11</v>
      </c>
    </row>
    <row r="746" spans="1:34" ht="15">
      <c r="A746" s="3" t="s">
        <v>1578</v>
      </c>
      <c r="B746" s="4">
        <v>6</v>
      </c>
      <c r="C746" s="3" t="s">
        <v>190</v>
      </c>
      <c r="D746" s="3" t="s">
        <v>1579</v>
      </c>
      <c r="E746" s="3" t="s">
        <v>433</v>
      </c>
      <c r="F746" s="5"/>
      <c r="H746" s="3" t="s">
        <v>2019</v>
      </c>
      <c r="I746" s="6">
        <v>11</v>
      </c>
      <c r="J746" t="b">
        <f t="shared" si="11"/>
        <v>1</v>
      </c>
      <c r="K746" s="7" t="s">
        <v>1578</v>
      </c>
      <c r="L746" s="7" t="s">
        <v>1579</v>
      </c>
      <c r="M746" s="7" t="s">
        <v>2645</v>
      </c>
      <c r="N746" s="7" t="s">
        <v>2019</v>
      </c>
      <c r="O746" s="6">
        <v>6</v>
      </c>
      <c r="P746" s="7" t="s">
        <v>2005</v>
      </c>
      <c r="Q746" s="7" t="s">
        <v>1945</v>
      </c>
      <c r="R746" s="8"/>
      <c r="S746" s="7" t="s">
        <v>1943</v>
      </c>
      <c r="T746" s="7" t="s">
        <v>433</v>
      </c>
      <c r="U746" s="7" t="s">
        <v>1578</v>
      </c>
      <c r="V746" s="8"/>
      <c r="W746" s="8"/>
      <c r="X746" s="6" t="b">
        <v>0</v>
      </c>
      <c r="Y746" s="7" t="s">
        <v>190</v>
      </c>
      <c r="Z746" s="7" t="s">
        <v>1944</v>
      </c>
      <c r="AA746" s="6" t="b">
        <v>0</v>
      </c>
      <c r="AB746" s="6">
        <v>66650</v>
      </c>
      <c r="AC746" s="6">
        <v>5810</v>
      </c>
      <c r="AD746" s="6">
        <v>7613</v>
      </c>
      <c r="AE746" s="6">
        <v>80073</v>
      </c>
      <c r="AF746" s="7" t="s">
        <v>433</v>
      </c>
      <c r="AG746" s="7" t="s">
        <v>190</v>
      </c>
      <c r="AH746" s="6">
        <v>11</v>
      </c>
    </row>
    <row r="747" spans="1:34" ht="15">
      <c r="A747" s="3" t="s">
        <v>1580</v>
      </c>
      <c r="B747" s="4">
        <v>6</v>
      </c>
      <c r="C747" s="3" t="s">
        <v>190</v>
      </c>
      <c r="D747" s="3" t="s">
        <v>1581</v>
      </c>
      <c r="E747" s="3" t="s">
        <v>436</v>
      </c>
      <c r="F747" s="5"/>
      <c r="H747" s="3" t="s">
        <v>2019</v>
      </c>
      <c r="I747" s="6">
        <v>11</v>
      </c>
      <c r="J747" t="b">
        <f t="shared" si="11"/>
        <v>1</v>
      </c>
      <c r="K747" s="7" t="s">
        <v>1580</v>
      </c>
      <c r="L747" s="7" t="s">
        <v>1581</v>
      </c>
      <c r="M747" s="7" t="s">
        <v>2646</v>
      </c>
      <c r="N747" s="7" t="s">
        <v>2019</v>
      </c>
      <c r="O747" s="6">
        <v>6</v>
      </c>
      <c r="P747" s="7" t="s">
        <v>2005</v>
      </c>
      <c r="Q747" s="7" t="s">
        <v>1946</v>
      </c>
      <c r="R747" s="8"/>
      <c r="S747" s="7" t="s">
        <v>1943</v>
      </c>
      <c r="T747" s="7" t="s">
        <v>436</v>
      </c>
      <c r="U747" s="7" t="s">
        <v>1580</v>
      </c>
      <c r="V747" s="8"/>
      <c r="W747" s="8"/>
      <c r="X747" s="6" t="b">
        <v>0</v>
      </c>
      <c r="Y747" s="7" t="s">
        <v>190</v>
      </c>
      <c r="Z747" s="7" t="s">
        <v>1944</v>
      </c>
      <c r="AA747" s="6" t="b">
        <v>0</v>
      </c>
      <c r="AB747" s="6">
        <v>70176</v>
      </c>
      <c r="AC747" s="6">
        <v>5990</v>
      </c>
      <c r="AD747" s="6">
        <v>9417</v>
      </c>
      <c r="AE747" s="6">
        <v>86074</v>
      </c>
      <c r="AF747" s="7" t="s">
        <v>436</v>
      </c>
      <c r="AG747" s="7" t="s">
        <v>190</v>
      </c>
      <c r="AH747" s="6">
        <v>11</v>
      </c>
    </row>
    <row r="748" spans="1:34" ht="15">
      <c r="A748" s="3" t="s">
        <v>1582</v>
      </c>
      <c r="B748" s="4">
        <v>6</v>
      </c>
      <c r="C748" s="3" t="s">
        <v>190</v>
      </c>
      <c r="D748" s="3" t="s">
        <v>1583</v>
      </c>
      <c r="E748" s="3" t="s">
        <v>433</v>
      </c>
      <c r="F748" s="5"/>
      <c r="H748" s="3" t="s">
        <v>2019</v>
      </c>
      <c r="I748" s="6">
        <v>11</v>
      </c>
      <c r="J748" t="b">
        <f t="shared" si="11"/>
        <v>1</v>
      </c>
      <c r="K748" s="7" t="s">
        <v>1582</v>
      </c>
      <c r="L748" s="7" t="s">
        <v>1583</v>
      </c>
      <c r="M748" s="7" t="s">
        <v>2647</v>
      </c>
      <c r="N748" s="7" t="s">
        <v>2019</v>
      </c>
      <c r="O748" s="6">
        <v>6</v>
      </c>
      <c r="P748" s="7" t="s">
        <v>2005</v>
      </c>
      <c r="Q748" s="7" t="s">
        <v>1947</v>
      </c>
      <c r="R748" s="8"/>
      <c r="S748" s="7" t="s">
        <v>1943</v>
      </c>
      <c r="T748" s="7" t="s">
        <v>433</v>
      </c>
      <c r="U748" s="7" t="s">
        <v>1582</v>
      </c>
      <c r="V748" s="8"/>
      <c r="W748" s="8"/>
      <c r="X748" s="6" t="b">
        <v>0</v>
      </c>
      <c r="Y748" s="7" t="s">
        <v>190</v>
      </c>
      <c r="Z748" s="7" t="s">
        <v>1944</v>
      </c>
      <c r="AA748" s="6" t="b">
        <v>0</v>
      </c>
      <c r="AB748" s="6">
        <v>72391</v>
      </c>
      <c r="AC748" s="6">
        <v>1274</v>
      </c>
      <c r="AD748" s="6">
        <v>1396</v>
      </c>
      <c r="AE748" s="6">
        <v>84212</v>
      </c>
      <c r="AF748" s="7" t="s">
        <v>433</v>
      </c>
      <c r="AG748" s="7" t="s">
        <v>190</v>
      </c>
      <c r="AH748" s="6">
        <v>11</v>
      </c>
    </row>
    <row r="749" spans="1:34" ht="15">
      <c r="A749" s="3" t="s">
        <v>1584</v>
      </c>
      <c r="B749" s="4">
        <v>6</v>
      </c>
      <c r="C749" s="3" t="s">
        <v>190</v>
      </c>
      <c r="D749" s="3" t="s">
        <v>1585</v>
      </c>
      <c r="E749" s="3" t="s">
        <v>436</v>
      </c>
      <c r="F749" s="5"/>
      <c r="H749" s="3" t="s">
        <v>2019</v>
      </c>
      <c r="I749" s="6">
        <v>11</v>
      </c>
      <c r="J749" t="b">
        <f t="shared" si="11"/>
        <v>1</v>
      </c>
      <c r="K749" s="7" t="s">
        <v>1584</v>
      </c>
      <c r="L749" s="7" t="s">
        <v>1585</v>
      </c>
      <c r="M749" s="7" t="s">
        <v>2648</v>
      </c>
      <c r="N749" s="7" t="s">
        <v>2019</v>
      </c>
      <c r="O749" s="6">
        <v>6</v>
      </c>
      <c r="P749" s="7" t="s">
        <v>2005</v>
      </c>
      <c r="Q749" s="7" t="s">
        <v>1948</v>
      </c>
      <c r="R749" s="8"/>
      <c r="S749" s="7" t="s">
        <v>1943</v>
      </c>
      <c r="T749" s="7" t="s">
        <v>436</v>
      </c>
      <c r="U749" s="7" t="s">
        <v>1584</v>
      </c>
      <c r="V749" s="8"/>
      <c r="W749" s="8"/>
      <c r="X749" s="6" t="b">
        <v>0</v>
      </c>
      <c r="Y749" s="7" t="s">
        <v>190</v>
      </c>
      <c r="Z749" s="7" t="s">
        <v>1944</v>
      </c>
      <c r="AA749" s="6" t="b">
        <v>0</v>
      </c>
      <c r="AB749" s="6">
        <v>25047</v>
      </c>
      <c r="AC749" s="6">
        <v>1877</v>
      </c>
      <c r="AD749" s="6">
        <v>2666</v>
      </c>
      <c r="AE749" s="6">
        <v>29590</v>
      </c>
      <c r="AF749" s="7" t="s">
        <v>436</v>
      </c>
      <c r="AG749" s="7" t="s">
        <v>190</v>
      </c>
      <c r="AH749" s="6">
        <v>11</v>
      </c>
    </row>
    <row r="750" spans="1:34" ht="15">
      <c r="A750" s="3" t="s">
        <v>1586</v>
      </c>
      <c r="B750" s="4">
        <v>6</v>
      </c>
      <c r="C750" s="3" t="s">
        <v>190</v>
      </c>
      <c r="D750" s="3" t="s">
        <v>1587</v>
      </c>
      <c r="E750" s="3" t="s">
        <v>436</v>
      </c>
      <c r="F750" s="5"/>
      <c r="H750" s="3" t="s">
        <v>2019</v>
      </c>
      <c r="I750" s="6">
        <v>11</v>
      </c>
      <c r="J750" t="b">
        <f t="shared" si="11"/>
        <v>1</v>
      </c>
      <c r="K750" s="7" t="s">
        <v>1586</v>
      </c>
      <c r="L750" s="7" t="s">
        <v>1587</v>
      </c>
      <c r="M750" s="7" t="s">
        <v>2649</v>
      </c>
      <c r="N750" s="7" t="s">
        <v>2019</v>
      </c>
      <c r="O750" s="6">
        <v>6</v>
      </c>
      <c r="P750" s="7" t="s">
        <v>2005</v>
      </c>
      <c r="Q750" s="7" t="s">
        <v>1949</v>
      </c>
      <c r="R750" s="8"/>
      <c r="S750" s="7" t="s">
        <v>1943</v>
      </c>
      <c r="T750" s="7" t="s">
        <v>436</v>
      </c>
      <c r="U750" s="7" t="s">
        <v>1586</v>
      </c>
      <c r="V750" s="8"/>
      <c r="W750" s="8"/>
      <c r="X750" s="6" t="b">
        <v>0</v>
      </c>
      <c r="Y750" s="7" t="s">
        <v>190</v>
      </c>
      <c r="Z750" s="7" t="s">
        <v>1944</v>
      </c>
      <c r="AA750" s="6" t="b">
        <v>0</v>
      </c>
      <c r="AB750" s="6">
        <v>11236</v>
      </c>
      <c r="AC750" s="6">
        <v>1800</v>
      </c>
      <c r="AD750" s="6">
        <v>1802</v>
      </c>
      <c r="AE750" s="6">
        <v>15111</v>
      </c>
      <c r="AF750" s="7" t="s">
        <v>436</v>
      </c>
      <c r="AG750" s="7" t="s">
        <v>190</v>
      </c>
      <c r="AH750" s="6">
        <v>11</v>
      </c>
    </row>
    <row r="751" spans="1:34" ht="15">
      <c r="A751" s="3" t="s">
        <v>1588</v>
      </c>
      <c r="B751" s="4">
        <v>6</v>
      </c>
      <c r="C751" s="3" t="s">
        <v>190</v>
      </c>
      <c r="D751" s="3" t="s">
        <v>1589</v>
      </c>
      <c r="E751" s="3" t="s">
        <v>436</v>
      </c>
      <c r="F751" s="5"/>
      <c r="H751" s="3" t="s">
        <v>2019</v>
      </c>
      <c r="I751" s="6">
        <v>11</v>
      </c>
      <c r="J751" t="b">
        <f t="shared" si="11"/>
        <v>1</v>
      </c>
      <c r="K751" s="7" t="s">
        <v>1588</v>
      </c>
      <c r="L751" s="7" t="s">
        <v>1589</v>
      </c>
      <c r="M751" s="7" t="s">
        <v>2650</v>
      </c>
      <c r="N751" s="7" t="s">
        <v>2019</v>
      </c>
      <c r="O751" s="6">
        <v>6</v>
      </c>
      <c r="P751" s="7" t="s">
        <v>2005</v>
      </c>
      <c r="Q751" s="7" t="s">
        <v>1950</v>
      </c>
      <c r="R751" s="8"/>
      <c r="S751" s="7" t="s">
        <v>1943</v>
      </c>
      <c r="T751" s="7" t="s">
        <v>436</v>
      </c>
      <c r="U751" s="7" t="s">
        <v>1588</v>
      </c>
      <c r="V751" s="8"/>
      <c r="W751" s="8"/>
      <c r="X751" s="6" t="b">
        <v>0</v>
      </c>
      <c r="Y751" s="7" t="s">
        <v>190</v>
      </c>
      <c r="Z751" s="7" t="s">
        <v>1944</v>
      </c>
      <c r="AA751" s="6" t="b">
        <v>0</v>
      </c>
      <c r="AB751" s="6">
        <v>39601</v>
      </c>
      <c r="AC751" s="6">
        <v>1254</v>
      </c>
      <c r="AD751" s="6">
        <v>1753</v>
      </c>
      <c r="AE751" s="6">
        <v>42608</v>
      </c>
      <c r="AF751" s="7" t="s">
        <v>436</v>
      </c>
      <c r="AG751" s="7" t="s">
        <v>190</v>
      </c>
      <c r="AH751" s="6">
        <v>11</v>
      </c>
    </row>
    <row r="752" spans="1:34" ht="15">
      <c r="A752" s="3" t="s">
        <v>1590</v>
      </c>
      <c r="B752" s="4">
        <v>6</v>
      </c>
      <c r="C752" s="3" t="s">
        <v>190</v>
      </c>
      <c r="D752" s="3" t="s">
        <v>1591</v>
      </c>
      <c r="E752" s="3" t="s">
        <v>235</v>
      </c>
      <c r="F752" s="5"/>
      <c r="H752" s="3" t="s">
        <v>2019</v>
      </c>
      <c r="I752" s="6">
        <v>11</v>
      </c>
      <c r="J752" t="b">
        <f t="shared" si="11"/>
        <v>1</v>
      </c>
      <c r="K752" s="7" t="s">
        <v>1590</v>
      </c>
      <c r="L752" s="7" t="s">
        <v>1591</v>
      </c>
      <c r="M752" s="7" t="s">
        <v>2651</v>
      </c>
      <c r="N752" s="7" t="s">
        <v>2019</v>
      </c>
      <c r="O752" s="6">
        <v>6</v>
      </c>
      <c r="P752" s="7" t="s">
        <v>2005</v>
      </c>
      <c r="Q752" s="7" t="s">
        <v>1951</v>
      </c>
      <c r="R752" s="8"/>
      <c r="S752" s="7" t="s">
        <v>1943</v>
      </c>
      <c r="T752" s="7" t="s">
        <v>235</v>
      </c>
      <c r="U752" s="7" t="s">
        <v>1590</v>
      </c>
      <c r="V752" s="8"/>
      <c r="W752" s="8"/>
      <c r="X752" s="6" t="b">
        <v>0</v>
      </c>
      <c r="Y752" s="7" t="s">
        <v>190</v>
      </c>
      <c r="Z752" s="7" t="s">
        <v>1944</v>
      </c>
      <c r="AA752" s="6" t="b">
        <v>0</v>
      </c>
      <c r="AB752" s="6">
        <v>2825</v>
      </c>
      <c r="AC752" s="6">
        <v>156</v>
      </c>
      <c r="AD752" s="6">
        <v>219</v>
      </c>
      <c r="AE752" s="6">
        <v>3200</v>
      </c>
      <c r="AF752" s="7" t="s">
        <v>235</v>
      </c>
      <c r="AG752" s="7" t="s">
        <v>190</v>
      </c>
      <c r="AH752" s="6">
        <v>11</v>
      </c>
    </row>
    <row r="753" spans="1:34" ht="15">
      <c r="A753" s="3" t="s">
        <v>1592</v>
      </c>
      <c r="B753" s="4">
        <v>7</v>
      </c>
      <c r="C753" s="3" t="s">
        <v>193</v>
      </c>
      <c r="D753" s="3" t="s">
        <v>1593</v>
      </c>
      <c r="E753" s="3" t="s">
        <v>436</v>
      </c>
      <c r="F753" s="5"/>
      <c r="H753" s="3" t="s">
        <v>2019</v>
      </c>
      <c r="I753" s="6">
        <v>11</v>
      </c>
      <c r="J753" t="b">
        <f t="shared" si="11"/>
        <v>1</v>
      </c>
      <c r="K753" s="7" t="s">
        <v>1592</v>
      </c>
      <c r="L753" s="7" t="s">
        <v>1593</v>
      </c>
      <c r="M753" s="7" t="s">
        <v>2652</v>
      </c>
      <c r="N753" s="7" t="s">
        <v>2019</v>
      </c>
      <c r="O753" s="6">
        <v>7</v>
      </c>
      <c r="P753" s="7" t="s">
        <v>2006</v>
      </c>
      <c r="Q753" s="7" t="s">
        <v>2066</v>
      </c>
      <c r="R753" s="8"/>
      <c r="S753" s="7" t="s">
        <v>1943</v>
      </c>
      <c r="T753" s="7" t="s">
        <v>436</v>
      </c>
      <c r="U753" s="7" t="s">
        <v>1592</v>
      </c>
      <c r="V753" s="8"/>
      <c r="W753" s="8"/>
      <c r="X753" s="6" t="b">
        <v>0</v>
      </c>
      <c r="Y753" s="7" t="s">
        <v>193</v>
      </c>
      <c r="Z753" s="7" t="s">
        <v>1944</v>
      </c>
      <c r="AA753" s="6" t="b">
        <v>0</v>
      </c>
      <c r="AB753" s="8"/>
      <c r="AC753" s="8"/>
      <c r="AD753" s="8"/>
      <c r="AE753" s="8"/>
      <c r="AF753" s="7" t="s">
        <v>436</v>
      </c>
      <c r="AG753" s="7" t="s">
        <v>193</v>
      </c>
      <c r="AH753" s="6">
        <v>11</v>
      </c>
    </row>
    <row r="754" spans="1:34" ht="15">
      <c r="A754" s="3" t="s">
        <v>1594</v>
      </c>
      <c r="B754" s="4">
        <v>7</v>
      </c>
      <c r="C754" s="3" t="s">
        <v>193</v>
      </c>
      <c r="D754" s="3" t="s">
        <v>1595</v>
      </c>
      <c r="E754" s="3" t="s">
        <v>235</v>
      </c>
      <c r="F754" s="5"/>
      <c r="H754" s="3" t="s">
        <v>2019</v>
      </c>
      <c r="I754" s="6">
        <v>11</v>
      </c>
      <c r="J754" t="b">
        <f t="shared" si="11"/>
        <v>1</v>
      </c>
      <c r="K754" s="7" t="s">
        <v>1594</v>
      </c>
      <c r="L754" s="7" t="s">
        <v>1595</v>
      </c>
      <c r="M754" s="7" t="s">
        <v>2653</v>
      </c>
      <c r="N754" s="7" t="s">
        <v>2019</v>
      </c>
      <c r="O754" s="6">
        <v>7</v>
      </c>
      <c r="P754" s="7" t="s">
        <v>2006</v>
      </c>
      <c r="Q754" s="7" t="s">
        <v>2045</v>
      </c>
      <c r="R754" s="8"/>
      <c r="S754" s="7" t="s">
        <v>1943</v>
      </c>
      <c r="T754" s="7" t="s">
        <v>235</v>
      </c>
      <c r="U754" s="7" t="s">
        <v>1594</v>
      </c>
      <c r="V754" s="8"/>
      <c r="W754" s="8"/>
      <c r="X754" s="6" t="b">
        <v>0</v>
      </c>
      <c r="Y754" s="7" t="s">
        <v>193</v>
      </c>
      <c r="Z754" s="7" t="s">
        <v>1944</v>
      </c>
      <c r="AA754" s="6" t="b">
        <v>0</v>
      </c>
      <c r="AB754" s="6">
        <v>25235</v>
      </c>
      <c r="AC754" s="6">
        <v>997</v>
      </c>
      <c r="AD754" s="6">
        <v>2545</v>
      </c>
      <c r="AE754" s="6">
        <v>29197</v>
      </c>
      <c r="AF754" s="7" t="s">
        <v>235</v>
      </c>
      <c r="AG754" s="7" t="s">
        <v>193</v>
      </c>
      <c r="AH754" s="6">
        <v>11</v>
      </c>
    </row>
    <row r="755" spans="1:34" ht="15">
      <c r="A755" s="3" t="s">
        <v>1596</v>
      </c>
      <c r="B755" s="4">
        <v>7</v>
      </c>
      <c r="C755" s="3" t="s">
        <v>193</v>
      </c>
      <c r="D755" s="3" t="s">
        <v>1597</v>
      </c>
      <c r="E755" s="3" t="s">
        <v>436</v>
      </c>
      <c r="F755" s="5"/>
      <c r="H755" s="3" t="s">
        <v>2019</v>
      </c>
      <c r="I755" s="6">
        <v>11</v>
      </c>
      <c r="J755" t="b">
        <f t="shared" si="11"/>
        <v>1</v>
      </c>
      <c r="K755" s="7" t="s">
        <v>1596</v>
      </c>
      <c r="L755" s="7" t="s">
        <v>1597</v>
      </c>
      <c r="M755" s="7" t="s">
        <v>2654</v>
      </c>
      <c r="N755" s="7" t="s">
        <v>2019</v>
      </c>
      <c r="O755" s="6">
        <v>7</v>
      </c>
      <c r="P755" s="7" t="s">
        <v>2006</v>
      </c>
      <c r="Q755" s="7" t="s">
        <v>2051</v>
      </c>
      <c r="R755" s="8"/>
      <c r="S755" s="7" t="s">
        <v>1943</v>
      </c>
      <c r="T755" s="7" t="s">
        <v>436</v>
      </c>
      <c r="U755" s="7" t="s">
        <v>1596</v>
      </c>
      <c r="V755" s="8"/>
      <c r="W755" s="8"/>
      <c r="X755" s="6" t="b">
        <v>0</v>
      </c>
      <c r="Y755" s="7" t="s">
        <v>193</v>
      </c>
      <c r="Z755" s="7" t="s">
        <v>1944</v>
      </c>
      <c r="AA755" s="6" t="b">
        <v>0</v>
      </c>
      <c r="AB755" s="6">
        <v>61173</v>
      </c>
      <c r="AC755" s="6">
        <v>3212</v>
      </c>
      <c r="AD755" s="6">
        <v>4363</v>
      </c>
      <c r="AE755" s="6">
        <v>69561</v>
      </c>
      <c r="AF755" s="7" t="s">
        <v>436</v>
      </c>
      <c r="AG755" s="7" t="s">
        <v>193</v>
      </c>
      <c r="AH755" s="6">
        <v>11</v>
      </c>
    </row>
    <row r="756" spans="1:34" ht="15">
      <c r="A756" s="3" t="s">
        <v>1598</v>
      </c>
      <c r="B756" s="4">
        <v>7</v>
      </c>
      <c r="C756" s="3" t="s">
        <v>193</v>
      </c>
      <c r="D756" s="3" t="s">
        <v>1599</v>
      </c>
      <c r="E756" s="3" t="s">
        <v>433</v>
      </c>
      <c r="F756" s="5"/>
      <c r="H756" s="3" t="s">
        <v>2019</v>
      </c>
      <c r="I756" s="6">
        <v>11</v>
      </c>
      <c r="J756" t="b">
        <f t="shared" si="11"/>
        <v>1</v>
      </c>
      <c r="K756" s="7" t="s">
        <v>1598</v>
      </c>
      <c r="L756" s="7" t="s">
        <v>1599</v>
      </c>
      <c r="M756" s="7" t="s">
        <v>2655</v>
      </c>
      <c r="N756" s="7" t="s">
        <v>2019</v>
      </c>
      <c r="O756" s="6">
        <v>7</v>
      </c>
      <c r="P756" s="7" t="s">
        <v>2006</v>
      </c>
      <c r="Q756" s="7" t="s">
        <v>2053</v>
      </c>
      <c r="R756" s="8"/>
      <c r="S756" s="7" t="s">
        <v>1943</v>
      </c>
      <c r="T756" s="7" t="s">
        <v>433</v>
      </c>
      <c r="U756" s="7" t="s">
        <v>1598</v>
      </c>
      <c r="V756" s="8"/>
      <c r="W756" s="8"/>
      <c r="X756" s="6" t="b">
        <v>0</v>
      </c>
      <c r="Y756" s="7" t="s">
        <v>193</v>
      </c>
      <c r="Z756" s="7" t="s">
        <v>1944</v>
      </c>
      <c r="AA756" s="6" t="b">
        <v>0</v>
      </c>
      <c r="AB756" s="6">
        <v>9897</v>
      </c>
      <c r="AC756" s="6">
        <v>1437</v>
      </c>
      <c r="AD756" s="6">
        <v>1425</v>
      </c>
      <c r="AE756" s="6">
        <v>13724</v>
      </c>
      <c r="AF756" s="7" t="s">
        <v>433</v>
      </c>
      <c r="AG756" s="7" t="s">
        <v>193</v>
      </c>
      <c r="AH756" s="6">
        <v>11</v>
      </c>
    </row>
    <row r="757" spans="1:34" ht="15">
      <c r="A757" s="3" t="s">
        <v>1600</v>
      </c>
      <c r="B757" s="4">
        <v>7</v>
      </c>
      <c r="C757" s="3" t="s">
        <v>193</v>
      </c>
      <c r="D757" s="3" t="s">
        <v>1601</v>
      </c>
      <c r="E757" s="3" t="s">
        <v>436</v>
      </c>
      <c r="F757" s="5"/>
      <c r="H757" s="3" t="s">
        <v>2019</v>
      </c>
      <c r="I757" s="6">
        <v>11</v>
      </c>
      <c r="J757" t="b">
        <f t="shared" si="11"/>
        <v>1</v>
      </c>
      <c r="K757" s="7" t="s">
        <v>1600</v>
      </c>
      <c r="L757" s="7" t="s">
        <v>1601</v>
      </c>
      <c r="M757" s="7" t="s">
        <v>2656</v>
      </c>
      <c r="N757" s="7" t="s">
        <v>2019</v>
      </c>
      <c r="O757" s="6">
        <v>7</v>
      </c>
      <c r="P757" s="7" t="s">
        <v>2006</v>
      </c>
      <c r="Q757" s="7" t="s">
        <v>2036</v>
      </c>
      <c r="R757" s="8"/>
      <c r="S757" s="7" t="s">
        <v>1943</v>
      </c>
      <c r="T757" s="7" t="s">
        <v>436</v>
      </c>
      <c r="U757" s="7" t="s">
        <v>1600</v>
      </c>
      <c r="V757" s="8"/>
      <c r="W757" s="8"/>
      <c r="X757" s="6" t="b">
        <v>0</v>
      </c>
      <c r="Y757" s="7" t="s">
        <v>193</v>
      </c>
      <c r="Z757" s="7" t="s">
        <v>1944</v>
      </c>
      <c r="AA757" s="6" t="b">
        <v>0</v>
      </c>
      <c r="AB757" s="6">
        <v>6105</v>
      </c>
      <c r="AC757" s="6">
        <v>613</v>
      </c>
      <c r="AD757" s="6">
        <v>1056</v>
      </c>
      <c r="AE757" s="6">
        <v>31769</v>
      </c>
      <c r="AF757" s="7" t="s">
        <v>436</v>
      </c>
      <c r="AG757" s="7" t="s">
        <v>193</v>
      </c>
      <c r="AH757" s="6">
        <v>11</v>
      </c>
    </row>
    <row r="758" spans="1:34" ht="15">
      <c r="A758" s="3" t="s">
        <v>1602</v>
      </c>
      <c r="B758" s="4">
        <v>7</v>
      </c>
      <c r="C758" s="3" t="s">
        <v>193</v>
      </c>
      <c r="D758" s="3" t="s">
        <v>1603</v>
      </c>
      <c r="E758" s="3" t="s">
        <v>235</v>
      </c>
      <c r="F758" s="5"/>
      <c r="H758" s="3" t="s">
        <v>2019</v>
      </c>
      <c r="I758" s="6">
        <v>11</v>
      </c>
      <c r="J758" t="b">
        <f t="shared" si="11"/>
        <v>1</v>
      </c>
      <c r="K758" s="7" t="s">
        <v>1602</v>
      </c>
      <c r="L758" s="7" t="s">
        <v>1603</v>
      </c>
      <c r="M758" s="7" t="s">
        <v>2657</v>
      </c>
      <c r="N758" s="7" t="s">
        <v>2019</v>
      </c>
      <c r="O758" s="6">
        <v>7</v>
      </c>
      <c r="P758" s="7" t="s">
        <v>2006</v>
      </c>
      <c r="Q758" s="7" t="s">
        <v>2055</v>
      </c>
      <c r="R758" s="8"/>
      <c r="S758" s="7" t="s">
        <v>1943</v>
      </c>
      <c r="T758" s="7" t="s">
        <v>235</v>
      </c>
      <c r="U758" s="7" t="s">
        <v>1602</v>
      </c>
      <c r="V758" s="8"/>
      <c r="W758" s="8"/>
      <c r="X758" s="6" t="b">
        <v>0</v>
      </c>
      <c r="Y758" s="7" t="s">
        <v>193</v>
      </c>
      <c r="Z758" s="7" t="s">
        <v>1944</v>
      </c>
      <c r="AA758" s="6" t="b">
        <v>0</v>
      </c>
      <c r="AB758" s="6">
        <v>17849</v>
      </c>
      <c r="AC758" s="6">
        <v>944</v>
      </c>
      <c r="AD758" s="6">
        <v>1048</v>
      </c>
      <c r="AE758" s="6">
        <v>21265</v>
      </c>
      <c r="AF758" s="7" t="s">
        <v>235</v>
      </c>
      <c r="AG758" s="7" t="s">
        <v>193</v>
      </c>
      <c r="AH758" s="6">
        <v>11</v>
      </c>
    </row>
    <row r="759" spans="1:34" ht="15">
      <c r="A759" s="3" t="s">
        <v>1604</v>
      </c>
      <c r="B759" s="4">
        <v>7</v>
      </c>
      <c r="C759" s="3" t="s">
        <v>193</v>
      </c>
      <c r="D759" s="3" t="s">
        <v>1605</v>
      </c>
      <c r="E759" s="3" t="s">
        <v>436</v>
      </c>
      <c r="F759" s="5"/>
      <c r="H759" s="3" t="s">
        <v>2019</v>
      </c>
      <c r="I759" s="6">
        <v>11</v>
      </c>
      <c r="J759" t="b">
        <f t="shared" si="11"/>
        <v>1</v>
      </c>
      <c r="K759" s="7" t="s">
        <v>1604</v>
      </c>
      <c r="L759" s="7" t="s">
        <v>1605</v>
      </c>
      <c r="M759" s="7" t="s">
        <v>2658</v>
      </c>
      <c r="N759" s="7" t="s">
        <v>2019</v>
      </c>
      <c r="O759" s="6">
        <v>7</v>
      </c>
      <c r="P759" s="7" t="s">
        <v>2006</v>
      </c>
      <c r="Q759" s="7" t="s">
        <v>2093</v>
      </c>
      <c r="R759" s="8"/>
      <c r="S759" s="7" t="s">
        <v>1943</v>
      </c>
      <c r="T759" s="7" t="s">
        <v>436</v>
      </c>
      <c r="U759" s="7" t="s">
        <v>1604</v>
      </c>
      <c r="V759" s="8"/>
      <c r="W759" s="8"/>
      <c r="X759" s="6" t="b">
        <v>0</v>
      </c>
      <c r="Y759" s="7" t="s">
        <v>193</v>
      </c>
      <c r="Z759" s="7" t="s">
        <v>1944</v>
      </c>
      <c r="AA759" s="6" t="b">
        <v>0</v>
      </c>
      <c r="AB759" s="6">
        <v>9429</v>
      </c>
      <c r="AC759" s="8"/>
      <c r="AD759" s="8"/>
      <c r="AE759" s="6">
        <v>13102</v>
      </c>
      <c r="AF759" s="7" t="s">
        <v>436</v>
      </c>
      <c r="AG759" s="7" t="s">
        <v>193</v>
      </c>
      <c r="AH759" s="6">
        <v>11</v>
      </c>
    </row>
    <row r="760" spans="1:34" ht="15">
      <c r="A760" s="3" t="s">
        <v>1606</v>
      </c>
      <c r="B760" s="4">
        <v>7</v>
      </c>
      <c r="C760" s="3" t="s">
        <v>196</v>
      </c>
      <c r="D760" s="3" t="s">
        <v>1607</v>
      </c>
      <c r="E760" s="3" t="s">
        <v>235</v>
      </c>
      <c r="F760" s="5"/>
      <c r="H760" s="3" t="s">
        <v>2019</v>
      </c>
      <c r="I760" s="6">
        <v>11</v>
      </c>
      <c r="J760" t="b">
        <f t="shared" si="11"/>
        <v>1</v>
      </c>
      <c r="K760" s="7" t="s">
        <v>1606</v>
      </c>
      <c r="L760" s="7" t="s">
        <v>1607</v>
      </c>
      <c r="M760" s="7" t="s">
        <v>2659</v>
      </c>
      <c r="N760" s="7" t="s">
        <v>2019</v>
      </c>
      <c r="O760" s="6">
        <v>7</v>
      </c>
      <c r="P760" s="7" t="s">
        <v>2007</v>
      </c>
      <c r="Q760" s="7" t="s">
        <v>2066</v>
      </c>
      <c r="R760" s="8"/>
      <c r="S760" s="7" t="s">
        <v>1943</v>
      </c>
      <c r="T760" s="7" t="s">
        <v>235</v>
      </c>
      <c r="U760" s="7" t="s">
        <v>1606</v>
      </c>
      <c r="V760" s="8"/>
      <c r="W760" s="8"/>
      <c r="X760" s="6" t="b">
        <v>0</v>
      </c>
      <c r="Y760" s="7" t="s">
        <v>196</v>
      </c>
      <c r="Z760" s="7" t="s">
        <v>1944</v>
      </c>
      <c r="AA760" s="6" t="b">
        <v>0</v>
      </c>
      <c r="AB760" s="8"/>
      <c r="AC760" s="8"/>
      <c r="AD760" s="8"/>
      <c r="AE760" s="8"/>
      <c r="AF760" s="7" t="s">
        <v>235</v>
      </c>
      <c r="AG760" s="7" t="s">
        <v>196</v>
      </c>
      <c r="AH760" s="6">
        <v>11</v>
      </c>
    </row>
    <row r="761" spans="1:34" ht="15">
      <c r="A761" s="3" t="s">
        <v>1608</v>
      </c>
      <c r="B761" s="4">
        <v>7</v>
      </c>
      <c r="C761" s="3" t="s">
        <v>196</v>
      </c>
      <c r="D761" s="3" t="s">
        <v>1609</v>
      </c>
      <c r="E761" s="3" t="s">
        <v>436</v>
      </c>
      <c r="F761" s="5"/>
      <c r="H761" s="3" t="s">
        <v>2019</v>
      </c>
      <c r="I761" s="6">
        <v>11</v>
      </c>
      <c r="J761" t="b">
        <f t="shared" si="11"/>
        <v>1</v>
      </c>
      <c r="K761" s="7" t="s">
        <v>1608</v>
      </c>
      <c r="L761" s="7" t="s">
        <v>1609</v>
      </c>
      <c r="M761" s="7" t="s">
        <v>2660</v>
      </c>
      <c r="N761" s="7" t="s">
        <v>2019</v>
      </c>
      <c r="O761" s="6">
        <v>7</v>
      </c>
      <c r="P761" s="7" t="s">
        <v>2007</v>
      </c>
      <c r="Q761" s="7" t="s">
        <v>2045</v>
      </c>
      <c r="R761" s="8"/>
      <c r="S761" s="7" t="s">
        <v>1943</v>
      </c>
      <c r="T761" s="7" t="s">
        <v>436</v>
      </c>
      <c r="U761" s="7" t="s">
        <v>1608</v>
      </c>
      <c r="V761" s="8"/>
      <c r="W761" s="8"/>
      <c r="X761" s="6" t="b">
        <v>0</v>
      </c>
      <c r="Y761" s="7" t="s">
        <v>196</v>
      </c>
      <c r="Z761" s="7" t="s">
        <v>1944</v>
      </c>
      <c r="AA761" s="6" t="b">
        <v>0</v>
      </c>
      <c r="AB761" s="6">
        <v>2818</v>
      </c>
      <c r="AC761" s="6">
        <v>500</v>
      </c>
      <c r="AD761" s="6">
        <v>208</v>
      </c>
      <c r="AE761" s="6">
        <v>3798</v>
      </c>
      <c r="AF761" s="7" t="s">
        <v>436</v>
      </c>
      <c r="AG761" s="7" t="s">
        <v>196</v>
      </c>
      <c r="AH761" s="6">
        <v>11</v>
      </c>
    </row>
    <row r="762" spans="1:34" ht="15">
      <c r="A762" s="3" t="s">
        <v>1610</v>
      </c>
      <c r="B762" s="4">
        <v>7</v>
      </c>
      <c r="C762" s="3" t="s">
        <v>196</v>
      </c>
      <c r="D762" s="3" t="s">
        <v>1611</v>
      </c>
      <c r="E762" s="3" t="s">
        <v>436</v>
      </c>
      <c r="F762" s="5"/>
      <c r="H762" s="3" t="s">
        <v>2019</v>
      </c>
      <c r="I762" s="6">
        <v>11</v>
      </c>
      <c r="J762" t="b">
        <f t="shared" si="11"/>
        <v>1</v>
      </c>
      <c r="K762" s="7" t="s">
        <v>1610</v>
      </c>
      <c r="L762" s="7" t="s">
        <v>1611</v>
      </c>
      <c r="M762" s="7" t="s">
        <v>2661</v>
      </c>
      <c r="N762" s="7" t="s">
        <v>2019</v>
      </c>
      <c r="O762" s="6">
        <v>7</v>
      </c>
      <c r="P762" s="7" t="s">
        <v>2007</v>
      </c>
      <c r="Q762" s="7" t="s">
        <v>2051</v>
      </c>
      <c r="R762" s="8"/>
      <c r="S762" s="7" t="s">
        <v>1943</v>
      </c>
      <c r="T762" s="7" t="s">
        <v>436</v>
      </c>
      <c r="U762" s="7" t="s">
        <v>1610</v>
      </c>
      <c r="V762" s="8"/>
      <c r="W762" s="8"/>
      <c r="X762" s="6" t="b">
        <v>0</v>
      </c>
      <c r="Y762" s="7" t="s">
        <v>196</v>
      </c>
      <c r="Z762" s="7" t="s">
        <v>1944</v>
      </c>
      <c r="AA762" s="6" t="b">
        <v>0</v>
      </c>
      <c r="AB762" s="8"/>
      <c r="AC762" s="8"/>
      <c r="AD762" s="8"/>
      <c r="AE762" s="8"/>
      <c r="AF762" s="7" t="s">
        <v>436</v>
      </c>
      <c r="AG762" s="7" t="s">
        <v>196</v>
      </c>
      <c r="AH762" s="6">
        <v>11</v>
      </c>
    </row>
    <row r="763" spans="1:34" ht="15">
      <c r="A763" s="3" t="s">
        <v>1612</v>
      </c>
      <c r="B763" s="4">
        <v>7</v>
      </c>
      <c r="C763" s="3" t="s">
        <v>196</v>
      </c>
      <c r="D763" s="3" t="s">
        <v>1613</v>
      </c>
      <c r="E763" s="3" t="s">
        <v>235</v>
      </c>
      <c r="F763" s="5"/>
      <c r="H763" s="3" t="s">
        <v>2019</v>
      </c>
      <c r="I763" s="6">
        <v>11</v>
      </c>
      <c r="J763" t="b">
        <f t="shared" si="11"/>
        <v>1</v>
      </c>
      <c r="K763" s="7" t="s">
        <v>1612</v>
      </c>
      <c r="L763" s="7" t="s">
        <v>1613</v>
      </c>
      <c r="M763" s="7" t="s">
        <v>2088</v>
      </c>
      <c r="N763" s="7" t="s">
        <v>2019</v>
      </c>
      <c r="O763" s="6">
        <v>7</v>
      </c>
      <c r="P763" s="7" t="s">
        <v>2007</v>
      </c>
      <c r="Q763" s="7" t="s">
        <v>2053</v>
      </c>
      <c r="R763" s="8"/>
      <c r="S763" s="7" t="s">
        <v>1943</v>
      </c>
      <c r="T763" s="7" t="s">
        <v>235</v>
      </c>
      <c r="U763" s="7" t="s">
        <v>1612</v>
      </c>
      <c r="V763" s="8"/>
      <c r="W763" s="8"/>
      <c r="X763" s="6" t="b">
        <v>0</v>
      </c>
      <c r="Y763" s="7" t="s">
        <v>196</v>
      </c>
      <c r="Z763" s="7" t="s">
        <v>1944</v>
      </c>
      <c r="AA763" s="6" t="b">
        <v>0</v>
      </c>
      <c r="AB763" s="6">
        <v>2217</v>
      </c>
      <c r="AC763" s="6">
        <v>184</v>
      </c>
      <c r="AD763" s="6">
        <v>271</v>
      </c>
      <c r="AE763" s="6">
        <v>2672</v>
      </c>
      <c r="AF763" s="7" t="s">
        <v>235</v>
      </c>
      <c r="AG763" s="7" t="s">
        <v>196</v>
      </c>
      <c r="AH763" s="6">
        <v>11</v>
      </c>
    </row>
    <row r="764" spans="1:34" ht="15">
      <c r="A764" s="3" t="s">
        <v>1614</v>
      </c>
      <c r="B764" s="4">
        <v>7</v>
      </c>
      <c r="C764" s="3" t="s">
        <v>196</v>
      </c>
      <c r="D764" s="3" t="s">
        <v>1615</v>
      </c>
      <c r="E764" s="3" t="s">
        <v>436</v>
      </c>
      <c r="F764" s="5"/>
      <c r="H764" s="3" t="s">
        <v>2019</v>
      </c>
      <c r="I764" s="6">
        <v>11</v>
      </c>
      <c r="J764" t="b">
        <f t="shared" si="11"/>
        <v>1</v>
      </c>
      <c r="K764" s="7" t="s">
        <v>1614</v>
      </c>
      <c r="L764" s="7" t="s">
        <v>1615</v>
      </c>
      <c r="M764" s="7" t="s">
        <v>2662</v>
      </c>
      <c r="N764" s="7" t="s">
        <v>2019</v>
      </c>
      <c r="O764" s="6">
        <v>7</v>
      </c>
      <c r="P764" s="7" t="s">
        <v>2007</v>
      </c>
      <c r="Q764" s="7" t="s">
        <v>2036</v>
      </c>
      <c r="R764" s="8"/>
      <c r="S764" s="7" t="s">
        <v>1943</v>
      </c>
      <c r="T764" s="7" t="s">
        <v>436</v>
      </c>
      <c r="U764" s="7" t="s">
        <v>1614</v>
      </c>
      <c r="V764" s="8"/>
      <c r="W764" s="8"/>
      <c r="X764" s="6" t="b">
        <v>0</v>
      </c>
      <c r="Y764" s="7" t="s">
        <v>196</v>
      </c>
      <c r="Z764" s="7" t="s">
        <v>1944</v>
      </c>
      <c r="AA764" s="6" t="b">
        <v>0</v>
      </c>
      <c r="AB764" s="6">
        <v>5681</v>
      </c>
      <c r="AC764" s="6">
        <v>657</v>
      </c>
      <c r="AD764" s="6">
        <v>595</v>
      </c>
      <c r="AE764" s="6">
        <v>6933</v>
      </c>
      <c r="AF764" s="7" t="s">
        <v>436</v>
      </c>
      <c r="AG764" s="7" t="s">
        <v>196</v>
      </c>
      <c r="AH764" s="6">
        <v>11</v>
      </c>
    </row>
    <row r="765" spans="1:34" ht="15">
      <c r="A765" s="3" t="s">
        <v>1616</v>
      </c>
      <c r="B765" s="4">
        <v>7</v>
      </c>
      <c r="C765" s="3" t="s">
        <v>196</v>
      </c>
      <c r="D765" s="3" t="s">
        <v>1617</v>
      </c>
      <c r="E765" s="3" t="s">
        <v>436</v>
      </c>
      <c r="F765" s="5"/>
      <c r="H765" s="3" t="s">
        <v>2019</v>
      </c>
      <c r="I765" s="6">
        <v>11</v>
      </c>
      <c r="J765" t="b">
        <f t="shared" si="11"/>
        <v>1</v>
      </c>
      <c r="K765" s="7" t="s">
        <v>1616</v>
      </c>
      <c r="L765" s="7" t="s">
        <v>1617</v>
      </c>
      <c r="M765" s="7" t="s">
        <v>2663</v>
      </c>
      <c r="N765" s="7" t="s">
        <v>2019</v>
      </c>
      <c r="O765" s="6">
        <v>7</v>
      </c>
      <c r="P765" s="7" t="s">
        <v>2007</v>
      </c>
      <c r="Q765" s="7" t="s">
        <v>2055</v>
      </c>
      <c r="R765" s="8"/>
      <c r="S765" s="7" t="s">
        <v>1943</v>
      </c>
      <c r="T765" s="7" t="s">
        <v>436</v>
      </c>
      <c r="U765" s="7" t="s">
        <v>1616</v>
      </c>
      <c r="V765" s="8"/>
      <c r="W765" s="8"/>
      <c r="X765" s="6" t="b">
        <v>0</v>
      </c>
      <c r="Y765" s="7" t="s">
        <v>196</v>
      </c>
      <c r="Z765" s="7" t="s">
        <v>1944</v>
      </c>
      <c r="AA765" s="6" t="b">
        <v>0</v>
      </c>
      <c r="AB765" s="6">
        <v>4335</v>
      </c>
      <c r="AC765" s="6">
        <v>775</v>
      </c>
      <c r="AD765" s="6">
        <v>280</v>
      </c>
      <c r="AE765" s="6">
        <v>5390</v>
      </c>
      <c r="AF765" s="7" t="s">
        <v>436</v>
      </c>
      <c r="AG765" s="7" t="s">
        <v>196</v>
      </c>
      <c r="AH765" s="6">
        <v>11</v>
      </c>
    </row>
    <row r="766" spans="1:34" ht="15">
      <c r="A766" s="3" t="s">
        <v>1618</v>
      </c>
      <c r="B766" s="4">
        <v>7</v>
      </c>
      <c r="C766" s="3" t="s">
        <v>196</v>
      </c>
      <c r="D766" s="3" t="s">
        <v>1619</v>
      </c>
      <c r="E766" s="3" t="s">
        <v>436</v>
      </c>
      <c r="F766" s="5"/>
      <c r="H766" s="3" t="s">
        <v>2019</v>
      </c>
      <c r="I766" s="6">
        <v>11</v>
      </c>
      <c r="J766" t="b">
        <f t="shared" si="11"/>
        <v>1</v>
      </c>
      <c r="K766" s="7" t="s">
        <v>1618</v>
      </c>
      <c r="L766" s="7" t="s">
        <v>1619</v>
      </c>
      <c r="M766" s="7" t="s">
        <v>2664</v>
      </c>
      <c r="N766" s="7" t="s">
        <v>2019</v>
      </c>
      <c r="O766" s="6">
        <v>7</v>
      </c>
      <c r="P766" s="7" t="s">
        <v>2007</v>
      </c>
      <c r="Q766" s="7" t="s">
        <v>2093</v>
      </c>
      <c r="R766" s="8"/>
      <c r="S766" s="7" t="s">
        <v>1943</v>
      </c>
      <c r="T766" s="7" t="s">
        <v>436</v>
      </c>
      <c r="U766" s="7" t="s">
        <v>1618</v>
      </c>
      <c r="V766" s="8"/>
      <c r="W766" s="8"/>
      <c r="X766" s="6" t="b">
        <v>0</v>
      </c>
      <c r="Y766" s="7" t="s">
        <v>196</v>
      </c>
      <c r="Z766" s="7" t="s">
        <v>1944</v>
      </c>
      <c r="AA766" s="6" t="b">
        <v>0</v>
      </c>
      <c r="AB766" s="8"/>
      <c r="AC766" s="8"/>
      <c r="AD766" s="8"/>
      <c r="AE766" s="6">
        <v>37256</v>
      </c>
      <c r="AF766" s="7" t="s">
        <v>436</v>
      </c>
      <c r="AG766" s="7" t="s">
        <v>196</v>
      </c>
      <c r="AH766" s="6">
        <v>11</v>
      </c>
    </row>
    <row r="767" spans="1:34" ht="15">
      <c r="A767" s="3" t="s">
        <v>1620</v>
      </c>
      <c r="B767" s="4">
        <v>7</v>
      </c>
      <c r="C767" s="3" t="s">
        <v>199</v>
      </c>
      <c r="D767" s="3" t="s">
        <v>1621</v>
      </c>
      <c r="E767" s="3" t="s">
        <v>433</v>
      </c>
      <c r="F767" s="5"/>
      <c r="H767" s="3" t="s">
        <v>2019</v>
      </c>
      <c r="I767" s="6">
        <v>11</v>
      </c>
      <c r="J767" t="b">
        <f t="shared" si="11"/>
        <v>1</v>
      </c>
      <c r="K767" s="7" t="s">
        <v>1620</v>
      </c>
      <c r="L767" s="7" t="s">
        <v>1621</v>
      </c>
      <c r="M767" s="7" t="s">
        <v>1944</v>
      </c>
      <c r="N767" s="7" t="s">
        <v>2019</v>
      </c>
      <c r="O767" s="6">
        <v>7</v>
      </c>
      <c r="P767" s="7" t="s">
        <v>2008</v>
      </c>
      <c r="Q767" s="7" t="s">
        <v>1944</v>
      </c>
      <c r="R767" s="8"/>
      <c r="S767" s="7" t="s">
        <v>1943</v>
      </c>
      <c r="T767" s="7" t="s">
        <v>433</v>
      </c>
      <c r="U767" s="7" t="s">
        <v>1620</v>
      </c>
      <c r="V767" s="8"/>
      <c r="W767" s="8"/>
      <c r="X767" s="6" t="b">
        <v>0</v>
      </c>
      <c r="Y767" s="7" t="s">
        <v>199</v>
      </c>
      <c r="Z767" s="7" t="s">
        <v>1944</v>
      </c>
      <c r="AA767" s="6" t="b">
        <v>0</v>
      </c>
      <c r="AB767" s="6">
        <v>15092</v>
      </c>
      <c r="AC767" s="6">
        <v>415</v>
      </c>
      <c r="AD767" s="6">
        <v>3271</v>
      </c>
      <c r="AE767" s="8"/>
      <c r="AF767" s="7" t="s">
        <v>433</v>
      </c>
      <c r="AG767" s="7" t="s">
        <v>199</v>
      </c>
      <c r="AH767" s="6">
        <v>11</v>
      </c>
    </row>
    <row r="768" spans="1:34" ht="15">
      <c r="A768" s="3" t="s">
        <v>1622</v>
      </c>
      <c r="B768" s="4">
        <v>7</v>
      </c>
      <c r="C768" s="3" t="s">
        <v>199</v>
      </c>
      <c r="D768" s="3" t="s">
        <v>1623</v>
      </c>
      <c r="E768" s="3" t="s">
        <v>436</v>
      </c>
      <c r="F768" s="5"/>
      <c r="H768" s="3" t="s">
        <v>2019</v>
      </c>
      <c r="I768" s="6">
        <v>11</v>
      </c>
      <c r="J768" t="b">
        <f t="shared" si="11"/>
        <v>1</v>
      </c>
      <c r="K768" s="7" t="s">
        <v>1622</v>
      </c>
      <c r="L768" s="7" t="s">
        <v>1623</v>
      </c>
      <c r="M768" s="7" t="s">
        <v>2665</v>
      </c>
      <c r="N768" s="7" t="s">
        <v>2019</v>
      </c>
      <c r="O768" s="6">
        <v>7</v>
      </c>
      <c r="P768" s="7" t="s">
        <v>2008</v>
      </c>
      <c r="Q768" s="7" t="s">
        <v>2045</v>
      </c>
      <c r="R768" s="8"/>
      <c r="S768" s="7" t="s">
        <v>1943</v>
      </c>
      <c r="T768" s="7" t="s">
        <v>436</v>
      </c>
      <c r="U768" s="7" t="s">
        <v>1622</v>
      </c>
      <c r="V768" s="8"/>
      <c r="W768" s="8"/>
      <c r="X768" s="6" t="b">
        <v>0</v>
      </c>
      <c r="Y768" s="7" t="s">
        <v>199</v>
      </c>
      <c r="Z768" s="7" t="s">
        <v>1944</v>
      </c>
      <c r="AA768" s="6" t="b">
        <v>0</v>
      </c>
      <c r="AB768" s="6">
        <v>59004</v>
      </c>
      <c r="AC768" s="6">
        <v>4443</v>
      </c>
      <c r="AD768" s="6">
        <v>15541</v>
      </c>
      <c r="AE768" s="6">
        <v>79825</v>
      </c>
      <c r="AF768" s="7" t="s">
        <v>436</v>
      </c>
      <c r="AG768" s="7" t="s">
        <v>199</v>
      </c>
      <c r="AH768" s="6">
        <v>11</v>
      </c>
    </row>
    <row r="769" spans="1:34" ht="15">
      <c r="A769" s="3" t="s">
        <v>1624</v>
      </c>
      <c r="B769" s="4">
        <v>6</v>
      </c>
      <c r="C769" s="3" t="s">
        <v>202</v>
      </c>
      <c r="D769" s="3" t="s">
        <v>1625</v>
      </c>
      <c r="E769" s="3" t="s">
        <v>433</v>
      </c>
      <c r="F769" s="5"/>
      <c r="H769" s="3" t="s">
        <v>2019</v>
      </c>
      <c r="I769" s="6">
        <v>11</v>
      </c>
      <c r="J769" t="b">
        <f t="shared" si="11"/>
        <v>1</v>
      </c>
      <c r="K769" s="7" t="s">
        <v>1624</v>
      </c>
      <c r="L769" s="7" t="s">
        <v>1625</v>
      </c>
      <c r="M769" s="7" t="s">
        <v>2666</v>
      </c>
      <c r="N769" s="7" t="s">
        <v>2019</v>
      </c>
      <c r="O769" s="6">
        <v>6</v>
      </c>
      <c r="P769" s="7" t="s">
        <v>2009</v>
      </c>
      <c r="Q769" s="7" t="s">
        <v>2066</v>
      </c>
      <c r="R769" s="8"/>
      <c r="S769" s="7" t="s">
        <v>1943</v>
      </c>
      <c r="T769" s="7" t="s">
        <v>433</v>
      </c>
      <c r="U769" s="7" t="s">
        <v>1624</v>
      </c>
      <c r="V769" s="8"/>
      <c r="W769" s="8"/>
      <c r="X769" s="6" t="b">
        <v>0</v>
      </c>
      <c r="Y769" s="7" t="s">
        <v>202</v>
      </c>
      <c r="Z769" s="7" t="s">
        <v>1944</v>
      </c>
      <c r="AA769" s="6" t="b">
        <v>0</v>
      </c>
      <c r="AB769" s="8"/>
      <c r="AC769" s="8"/>
      <c r="AD769" s="8"/>
      <c r="AE769" s="8"/>
      <c r="AF769" s="7" t="s">
        <v>433</v>
      </c>
      <c r="AG769" s="7" t="s">
        <v>202</v>
      </c>
      <c r="AH769" s="6">
        <v>11</v>
      </c>
    </row>
    <row r="770" spans="1:34" ht="15">
      <c r="A770" s="3" t="s">
        <v>1626</v>
      </c>
      <c r="B770" s="4">
        <v>6</v>
      </c>
      <c r="C770" s="3" t="s">
        <v>202</v>
      </c>
      <c r="D770" s="3" t="s">
        <v>1627</v>
      </c>
      <c r="E770" s="3" t="s">
        <v>436</v>
      </c>
      <c r="F770" s="5"/>
      <c r="H770" s="3" t="s">
        <v>2019</v>
      </c>
      <c r="I770" s="6">
        <v>11</v>
      </c>
      <c r="J770" t="b">
        <f t="shared" si="11"/>
        <v>1</v>
      </c>
      <c r="K770" s="7" t="s">
        <v>1626</v>
      </c>
      <c r="L770" s="7" t="s">
        <v>1627</v>
      </c>
      <c r="M770" s="7" t="s">
        <v>2667</v>
      </c>
      <c r="N770" s="7" t="s">
        <v>2019</v>
      </c>
      <c r="O770" s="6">
        <v>6</v>
      </c>
      <c r="P770" s="7" t="s">
        <v>2009</v>
      </c>
      <c r="Q770" s="7" t="s">
        <v>2045</v>
      </c>
      <c r="R770" s="8"/>
      <c r="S770" s="7" t="s">
        <v>1943</v>
      </c>
      <c r="T770" s="7" t="s">
        <v>436</v>
      </c>
      <c r="U770" s="7" t="s">
        <v>1626</v>
      </c>
      <c r="V770" s="8"/>
      <c r="W770" s="8"/>
      <c r="X770" s="6" t="b">
        <v>0</v>
      </c>
      <c r="Y770" s="7" t="s">
        <v>202</v>
      </c>
      <c r="Z770" s="7" t="s">
        <v>1944</v>
      </c>
      <c r="AA770" s="6" t="b">
        <v>0</v>
      </c>
      <c r="AB770" s="8"/>
      <c r="AC770" s="8"/>
      <c r="AD770" s="8"/>
      <c r="AE770" s="8"/>
      <c r="AF770" s="7" t="s">
        <v>436</v>
      </c>
      <c r="AG770" s="7" t="s">
        <v>202</v>
      </c>
      <c r="AH770" s="6">
        <v>11</v>
      </c>
    </row>
    <row r="771" spans="1:34" ht="15">
      <c r="A771" s="3" t="s">
        <v>1628</v>
      </c>
      <c r="B771" s="4">
        <v>6</v>
      </c>
      <c r="C771" s="3" t="s">
        <v>202</v>
      </c>
      <c r="D771" s="3" t="s">
        <v>1629</v>
      </c>
      <c r="E771" s="3" t="s">
        <v>436</v>
      </c>
      <c r="F771" s="5"/>
      <c r="H771" s="3" t="s">
        <v>2019</v>
      </c>
      <c r="I771" s="6">
        <v>11</v>
      </c>
      <c r="J771" t="b">
        <f t="shared" ref="J771:J834" si="12">A771=K771</f>
        <v>1</v>
      </c>
      <c r="K771" s="7" t="s">
        <v>1628</v>
      </c>
      <c r="L771" s="7" t="s">
        <v>1629</v>
      </c>
      <c r="M771" s="7" t="s">
        <v>2668</v>
      </c>
      <c r="N771" s="7" t="s">
        <v>2019</v>
      </c>
      <c r="O771" s="6">
        <v>6</v>
      </c>
      <c r="P771" s="7" t="s">
        <v>2009</v>
      </c>
      <c r="Q771" s="7" t="s">
        <v>2053</v>
      </c>
      <c r="R771" s="8"/>
      <c r="S771" s="7" t="s">
        <v>1943</v>
      </c>
      <c r="T771" s="7" t="s">
        <v>436</v>
      </c>
      <c r="U771" s="7" t="s">
        <v>1628</v>
      </c>
      <c r="V771" s="8"/>
      <c r="W771" s="8"/>
      <c r="X771" s="6" t="b">
        <v>0</v>
      </c>
      <c r="Y771" s="7" t="s">
        <v>202</v>
      </c>
      <c r="Z771" s="7" t="s">
        <v>1944</v>
      </c>
      <c r="AA771" s="6" t="b">
        <v>0</v>
      </c>
      <c r="AB771" s="6">
        <v>13228</v>
      </c>
      <c r="AC771" s="6">
        <v>367</v>
      </c>
      <c r="AD771" s="6">
        <v>2059</v>
      </c>
      <c r="AE771" s="6">
        <v>15654</v>
      </c>
      <c r="AF771" s="7" t="s">
        <v>436</v>
      </c>
      <c r="AG771" s="7" t="s">
        <v>202</v>
      </c>
      <c r="AH771" s="6">
        <v>11</v>
      </c>
    </row>
    <row r="772" spans="1:34" ht="15">
      <c r="A772" s="3" t="s">
        <v>1630</v>
      </c>
      <c r="B772" s="4">
        <v>6</v>
      </c>
      <c r="C772" s="3" t="s">
        <v>202</v>
      </c>
      <c r="D772" s="3" t="s">
        <v>1631</v>
      </c>
      <c r="E772" s="3" t="s">
        <v>436</v>
      </c>
      <c r="F772" s="5"/>
      <c r="H772" s="3" t="s">
        <v>2019</v>
      </c>
      <c r="I772" s="6">
        <v>11</v>
      </c>
      <c r="J772" t="b">
        <f t="shared" si="12"/>
        <v>1</v>
      </c>
      <c r="K772" s="7" t="s">
        <v>1630</v>
      </c>
      <c r="L772" s="7" t="s">
        <v>1631</v>
      </c>
      <c r="M772" s="7" t="s">
        <v>2669</v>
      </c>
      <c r="N772" s="7" t="s">
        <v>2019</v>
      </c>
      <c r="O772" s="6">
        <v>6</v>
      </c>
      <c r="P772" s="7" t="s">
        <v>2009</v>
      </c>
      <c r="Q772" s="7" t="s">
        <v>2036</v>
      </c>
      <c r="R772" s="8"/>
      <c r="S772" s="7" t="s">
        <v>1943</v>
      </c>
      <c r="T772" s="7" t="s">
        <v>436</v>
      </c>
      <c r="U772" s="7" t="s">
        <v>1630</v>
      </c>
      <c r="V772" s="8"/>
      <c r="W772" s="8"/>
      <c r="X772" s="6" t="b">
        <v>0</v>
      </c>
      <c r="Y772" s="7" t="s">
        <v>202</v>
      </c>
      <c r="Z772" s="7" t="s">
        <v>1944</v>
      </c>
      <c r="AA772" s="6" t="b">
        <v>0</v>
      </c>
      <c r="AB772" s="8"/>
      <c r="AC772" s="8"/>
      <c r="AD772" s="8"/>
      <c r="AE772" s="8"/>
      <c r="AF772" s="7" t="s">
        <v>436</v>
      </c>
      <c r="AG772" s="7" t="s">
        <v>202</v>
      </c>
      <c r="AH772" s="6">
        <v>11</v>
      </c>
    </row>
    <row r="773" spans="1:34" ht="15">
      <c r="A773" s="3" t="s">
        <v>1632</v>
      </c>
      <c r="B773" s="4">
        <v>6</v>
      </c>
      <c r="C773" s="3" t="s">
        <v>202</v>
      </c>
      <c r="D773" s="3" t="s">
        <v>1633</v>
      </c>
      <c r="E773" s="3" t="s">
        <v>436</v>
      </c>
      <c r="F773" s="5"/>
      <c r="H773" s="3" t="s">
        <v>2019</v>
      </c>
      <c r="I773" s="6">
        <v>11</v>
      </c>
      <c r="J773" t="b">
        <f t="shared" si="12"/>
        <v>1</v>
      </c>
      <c r="K773" s="7" t="s">
        <v>1632</v>
      </c>
      <c r="L773" s="7" t="s">
        <v>1633</v>
      </c>
      <c r="M773" s="7" t="s">
        <v>2670</v>
      </c>
      <c r="N773" s="7" t="s">
        <v>2019</v>
      </c>
      <c r="O773" s="6">
        <v>6</v>
      </c>
      <c r="P773" s="7" t="s">
        <v>2009</v>
      </c>
      <c r="Q773" s="7" t="s">
        <v>2055</v>
      </c>
      <c r="R773" s="8"/>
      <c r="S773" s="7" t="s">
        <v>1943</v>
      </c>
      <c r="T773" s="7" t="s">
        <v>436</v>
      </c>
      <c r="U773" s="7" t="s">
        <v>1632</v>
      </c>
      <c r="V773" s="8"/>
      <c r="W773" s="8"/>
      <c r="X773" s="6" t="b">
        <v>0</v>
      </c>
      <c r="Y773" s="7" t="s">
        <v>202</v>
      </c>
      <c r="Z773" s="7" t="s">
        <v>1944</v>
      </c>
      <c r="AA773" s="6" t="b">
        <v>0</v>
      </c>
      <c r="AB773" s="8"/>
      <c r="AC773" s="8"/>
      <c r="AD773" s="8"/>
      <c r="AE773" s="8"/>
      <c r="AF773" s="7" t="s">
        <v>436</v>
      </c>
      <c r="AG773" s="7" t="s">
        <v>202</v>
      </c>
      <c r="AH773" s="6">
        <v>11</v>
      </c>
    </row>
    <row r="774" spans="1:34" ht="15">
      <c r="A774" s="3" t="s">
        <v>1634</v>
      </c>
      <c r="B774" s="4">
        <v>6</v>
      </c>
      <c r="C774" s="3" t="s">
        <v>202</v>
      </c>
      <c r="D774" s="3" t="s">
        <v>1635</v>
      </c>
      <c r="E774" s="3" t="s">
        <v>436</v>
      </c>
      <c r="F774" s="5"/>
      <c r="H774" s="3" t="s">
        <v>2019</v>
      </c>
      <c r="I774" s="6">
        <v>11</v>
      </c>
      <c r="J774" t="b">
        <f t="shared" si="12"/>
        <v>1</v>
      </c>
      <c r="K774" s="7" t="s">
        <v>1634</v>
      </c>
      <c r="L774" s="7" t="s">
        <v>1635</v>
      </c>
      <c r="M774" s="7" t="s">
        <v>2671</v>
      </c>
      <c r="N774" s="7" t="s">
        <v>2019</v>
      </c>
      <c r="O774" s="6">
        <v>6</v>
      </c>
      <c r="P774" s="7" t="s">
        <v>2009</v>
      </c>
      <c r="Q774" s="7" t="s">
        <v>2093</v>
      </c>
      <c r="R774" s="8"/>
      <c r="S774" s="7" t="s">
        <v>1943</v>
      </c>
      <c r="T774" s="7" t="s">
        <v>436</v>
      </c>
      <c r="U774" s="7" t="s">
        <v>1634</v>
      </c>
      <c r="V774" s="8"/>
      <c r="W774" s="8"/>
      <c r="X774" s="6" t="b">
        <v>0</v>
      </c>
      <c r="Y774" s="7" t="s">
        <v>202</v>
      </c>
      <c r="Z774" s="7" t="s">
        <v>1944</v>
      </c>
      <c r="AA774" s="6" t="b">
        <v>0</v>
      </c>
      <c r="AB774" s="8"/>
      <c r="AC774" s="8"/>
      <c r="AD774" s="8"/>
      <c r="AE774" s="8"/>
      <c r="AF774" s="7" t="s">
        <v>436</v>
      </c>
      <c r="AG774" s="7" t="s">
        <v>202</v>
      </c>
      <c r="AH774" s="6">
        <v>11</v>
      </c>
    </row>
    <row r="775" spans="1:34" ht="15">
      <c r="A775" s="3" t="s">
        <v>1636</v>
      </c>
      <c r="B775" s="4">
        <v>6</v>
      </c>
      <c r="C775" s="3" t="s">
        <v>202</v>
      </c>
      <c r="D775" s="3" t="s">
        <v>1637</v>
      </c>
      <c r="E775" s="3" t="s">
        <v>235</v>
      </c>
      <c r="F775" s="5"/>
      <c r="H775" s="3" t="s">
        <v>2019</v>
      </c>
      <c r="I775" s="6">
        <v>11</v>
      </c>
      <c r="J775" t="b">
        <f t="shared" si="12"/>
        <v>1</v>
      </c>
      <c r="K775" s="7" t="s">
        <v>1636</v>
      </c>
      <c r="L775" s="7" t="s">
        <v>1637</v>
      </c>
      <c r="M775" s="7" t="s">
        <v>2672</v>
      </c>
      <c r="N775" s="7" t="s">
        <v>2019</v>
      </c>
      <c r="O775" s="6">
        <v>6</v>
      </c>
      <c r="P775" s="7" t="s">
        <v>2009</v>
      </c>
      <c r="Q775" s="7" t="s">
        <v>2039</v>
      </c>
      <c r="R775" s="8"/>
      <c r="S775" s="7" t="s">
        <v>1943</v>
      </c>
      <c r="T775" s="7" t="s">
        <v>235</v>
      </c>
      <c r="U775" s="7" t="s">
        <v>1636</v>
      </c>
      <c r="V775" s="8"/>
      <c r="W775" s="8"/>
      <c r="X775" s="6" t="b">
        <v>0</v>
      </c>
      <c r="Y775" s="7" t="s">
        <v>202</v>
      </c>
      <c r="Z775" s="7" t="s">
        <v>1944</v>
      </c>
      <c r="AA775" s="6" t="b">
        <v>0</v>
      </c>
      <c r="AB775" s="6">
        <v>3601</v>
      </c>
      <c r="AC775" s="6">
        <v>335</v>
      </c>
      <c r="AD775" s="6">
        <v>196</v>
      </c>
      <c r="AE775" s="6">
        <v>4397</v>
      </c>
      <c r="AF775" s="7" t="s">
        <v>235</v>
      </c>
      <c r="AG775" s="7" t="s">
        <v>202</v>
      </c>
      <c r="AH775" s="6">
        <v>11</v>
      </c>
    </row>
    <row r="776" spans="1:34" ht="15">
      <c r="A776" s="3" t="s">
        <v>1638</v>
      </c>
      <c r="B776" s="4">
        <v>6</v>
      </c>
      <c r="C776" s="3" t="s">
        <v>202</v>
      </c>
      <c r="D776" s="3" t="s">
        <v>1639</v>
      </c>
      <c r="E776" s="3" t="s">
        <v>436</v>
      </c>
      <c r="F776" s="5"/>
      <c r="H776" s="3" t="s">
        <v>2019</v>
      </c>
      <c r="I776" s="6">
        <v>11</v>
      </c>
      <c r="J776" t="b">
        <f t="shared" si="12"/>
        <v>1</v>
      </c>
      <c r="K776" s="7" t="s">
        <v>1638</v>
      </c>
      <c r="L776" s="7" t="s">
        <v>1639</v>
      </c>
      <c r="M776" s="7" t="s">
        <v>2673</v>
      </c>
      <c r="N776" s="7" t="s">
        <v>2019</v>
      </c>
      <c r="O776" s="6">
        <v>6</v>
      </c>
      <c r="P776" s="7" t="s">
        <v>2009</v>
      </c>
      <c r="Q776" s="7" t="s">
        <v>2069</v>
      </c>
      <c r="R776" s="8"/>
      <c r="S776" s="7" t="s">
        <v>1943</v>
      </c>
      <c r="T776" s="7" t="s">
        <v>436</v>
      </c>
      <c r="U776" s="7" t="s">
        <v>1638</v>
      </c>
      <c r="V776" s="8"/>
      <c r="W776" s="8"/>
      <c r="X776" s="6" t="b">
        <v>0</v>
      </c>
      <c r="Y776" s="7" t="s">
        <v>202</v>
      </c>
      <c r="Z776" s="7" t="s">
        <v>1944</v>
      </c>
      <c r="AA776" s="6" t="b">
        <v>0</v>
      </c>
      <c r="AB776" s="6">
        <v>32186</v>
      </c>
      <c r="AC776" s="6">
        <v>933</v>
      </c>
      <c r="AD776" s="8"/>
      <c r="AE776" s="8"/>
      <c r="AF776" s="7" t="s">
        <v>436</v>
      </c>
      <c r="AG776" s="7" t="s">
        <v>202</v>
      </c>
      <c r="AH776" s="6">
        <v>11</v>
      </c>
    </row>
    <row r="777" spans="1:34" ht="15">
      <c r="A777" s="3" t="s">
        <v>1640</v>
      </c>
      <c r="B777" s="4">
        <v>6</v>
      </c>
      <c r="C777" s="3" t="s">
        <v>202</v>
      </c>
      <c r="D777" s="3" t="s">
        <v>1641</v>
      </c>
      <c r="E777" s="3" t="s">
        <v>436</v>
      </c>
      <c r="F777" s="5"/>
      <c r="H777" s="3" t="s">
        <v>2019</v>
      </c>
      <c r="I777" s="6">
        <v>11</v>
      </c>
      <c r="J777" t="b">
        <f t="shared" si="12"/>
        <v>1</v>
      </c>
      <c r="K777" s="7" t="s">
        <v>1640</v>
      </c>
      <c r="L777" s="7" t="s">
        <v>1641</v>
      </c>
      <c r="M777" s="7" t="s">
        <v>2674</v>
      </c>
      <c r="N777" s="7" t="s">
        <v>2019</v>
      </c>
      <c r="O777" s="6">
        <v>6</v>
      </c>
      <c r="P777" s="7" t="s">
        <v>2009</v>
      </c>
      <c r="Q777" s="7" t="s">
        <v>1941</v>
      </c>
      <c r="R777" s="8"/>
      <c r="S777" s="7" t="s">
        <v>1943</v>
      </c>
      <c r="T777" s="7" t="s">
        <v>436</v>
      </c>
      <c r="U777" s="7" t="s">
        <v>1640</v>
      </c>
      <c r="V777" s="8"/>
      <c r="W777" s="8"/>
      <c r="X777" s="6" t="b">
        <v>0</v>
      </c>
      <c r="Y777" s="7" t="s">
        <v>202</v>
      </c>
      <c r="Z777" s="7" t="s">
        <v>1944</v>
      </c>
      <c r="AA777" s="6" t="b">
        <v>0</v>
      </c>
      <c r="AB777" s="6">
        <v>28589</v>
      </c>
      <c r="AC777" s="6">
        <v>2524</v>
      </c>
      <c r="AD777" s="6">
        <v>2095</v>
      </c>
      <c r="AE777" s="6">
        <v>33208</v>
      </c>
      <c r="AF777" s="7" t="s">
        <v>436</v>
      </c>
      <c r="AG777" s="7" t="s">
        <v>202</v>
      </c>
      <c r="AH777" s="6">
        <v>11</v>
      </c>
    </row>
    <row r="778" spans="1:34" ht="15">
      <c r="A778" s="3" t="s">
        <v>1642</v>
      </c>
      <c r="B778" s="4">
        <v>6</v>
      </c>
      <c r="C778" s="3" t="s">
        <v>202</v>
      </c>
      <c r="D778" s="3" t="s">
        <v>1643</v>
      </c>
      <c r="E778" s="3" t="s">
        <v>433</v>
      </c>
      <c r="F778" s="5"/>
      <c r="H778" s="3" t="s">
        <v>2019</v>
      </c>
      <c r="I778" s="6">
        <v>11</v>
      </c>
      <c r="J778" t="b">
        <f t="shared" si="12"/>
        <v>1</v>
      </c>
      <c r="K778" s="7" t="s">
        <v>1642</v>
      </c>
      <c r="L778" s="7" t="s">
        <v>1643</v>
      </c>
      <c r="M778" s="7" t="s">
        <v>2675</v>
      </c>
      <c r="N778" s="7" t="s">
        <v>2019</v>
      </c>
      <c r="O778" s="6">
        <v>6</v>
      </c>
      <c r="P778" s="7" t="s">
        <v>2009</v>
      </c>
      <c r="Q778" s="7" t="s">
        <v>1945</v>
      </c>
      <c r="R778" s="8"/>
      <c r="S778" s="7" t="s">
        <v>1943</v>
      </c>
      <c r="T778" s="7" t="s">
        <v>433</v>
      </c>
      <c r="U778" s="7" t="s">
        <v>1642</v>
      </c>
      <c r="V778" s="8"/>
      <c r="W778" s="8"/>
      <c r="X778" s="6" t="b">
        <v>0</v>
      </c>
      <c r="Y778" s="7" t="s">
        <v>202</v>
      </c>
      <c r="Z778" s="7" t="s">
        <v>1944</v>
      </c>
      <c r="AA778" s="6" t="b">
        <v>0</v>
      </c>
      <c r="AB778" s="8"/>
      <c r="AC778" s="8"/>
      <c r="AD778" s="8"/>
      <c r="AE778" s="8"/>
      <c r="AF778" s="7" t="s">
        <v>433</v>
      </c>
      <c r="AG778" s="7" t="s">
        <v>202</v>
      </c>
      <c r="AH778" s="6">
        <v>11</v>
      </c>
    </row>
    <row r="779" spans="1:34" ht="15">
      <c r="A779" s="3" t="s">
        <v>1644</v>
      </c>
      <c r="B779" s="4">
        <v>6</v>
      </c>
      <c r="C779" s="3" t="s">
        <v>202</v>
      </c>
      <c r="D779" s="3" t="s">
        <v>1645</v>
      </c>
      <c r="E779" s="3" t="s">
        <v>436</v>
      </c>
      <c r="F779" s="5"/>
      <c r="H779" s="3" t="s">
        <v>2019</v>
      </c>
      <c r="I779" s="6">
        <v>11</v>
      </c>
      <c r="J779" t="b">
        <f t="shared" si="12"/>
        <v>1</v>
      </c>
      <c r="K779" s="7" t="s">
        <v>1644</v>
      </c>
      <c r="L779" s="7" t="s">
        <v>1645</v>
      </c>
      <c r="M779" s="7" t="s">
        <v>2676</v>
      </c>
      <c r="N779" s="7" t="s">
        <v>2019</v>
      </c>
      <c r="O779" s="6">
        <v>6</v>
      </c>
      <c r="P779" s="7" t="s">
        <v>2009</v>
      </c>
      <c r="Q779" s="7" t="s">
        <v>1946</v>
      </c>
      <c r="R779" s="8"/>
      <c r="S779" s="7" t="s">
        <v>1943</v>
      </c>
      <c r="T779" s="7" t="s">
        <v>436</v>
      </c>
      <c r="U779" s="7" t="s">
        <v>1644</v>
      </c>
      <c r="V779" s="8"/>
      <c r="W779" s="8"/>
      <c r="X779" s="6" t="b">
        <v>0</v>
      </c>
      <c r="Y779" s="7" t="s">
        <v>202</v>
      </c>
      <c r="Z779" s="7" t="s">
        <v>1944</v>
      </c>
      <c r="AA779" s="6" t="b">
        <v>0</v>
      </c>
      <c r="AB779" s="8"/>
      <c r="AC779" s="8"/>
      <c r="AD779" s="8"/>
      <c r="AE779" s="8"/>
      <c r="AF779" s="7" t="s">
        <v>436</v>
      </c>
      <c r="AG779" s="7" t="s">
        <v>202</v>
      </c>
      <c r="AH779" s="6">
        <v>11</v>
      </c>
    </row>
    <row r="780" spans="1:34" ht="15">
      <c r="A780" s="3" t="s">
        <v>1646</v>
      </c>
      <c r="B780" s="4">
        <v>6</v>
      </c>
      <c r="C780" s="3" t="s">
        <v>202</v>
      </c>
      <c r="D780" s="3" t="s">
        <v>1647</v>
      </c>
      <c r="E780" s="3" t="s">
        <v>436</v>
      </c>
      <c r="F780" s="5"/>
      <c r="H780" s="3" t="s">
        <v>2019</v>
      </c>
      <c r="I780" s="6">
        <v>11</v>
      </c>
      <c r="J780" t="b">
        <f t="shared" si="12"/>
        <v>1</v>
      </c>
      <c r="K780" s="7" t="s">
        <v>1646</v>
      </c>
      <c r="L780" s="7" t="s">
        <v>1647</v>
      </c>
      <c r="M780" s="7" t="s">
        <v>2677</v>
      </c>
      <c r="N780" s="7" t="s">
        <v>2019</v>
      </c>
      <c r="O780" s="6">
        <v>6</v>
      </c>
      <c r="P780" s="7" t="s">
        <v>2009</v>
      </c>
      <c r="Q780" s="7" t="s">
        <v>1947</v>
      </c>
      <c r="R780" s="8"/>
      <c r="S780" s="7" t="s">
        <v>1943</v>
      </c>
      <c r="T780" s="7" t="s">
        <v>436</v>
      </c>
      <c r="U780" s="7" t="s">
        <v>1646</v>
      </c>
      <c r="V780" s="8"/>
      <c r="W780" s="8"/>
      <c r="X780" s="6" t="b">
        <v>0</v>
      </c>
      <c r="Y780" s="7" t="s">
        <v>202</v>
      </c>
      <c r="Z780" s="7" t="s">
        <v>1944</v>
      </c>
      <c r="AA780" s="6" t="b">
        <v>0</v>
      </c>
      <c r="AB780" s="6">
        <v>42778</v>
      </c>
      <c r="AC780" s="6">
        <v>1270</v>
      </c>
      <c r="AD780" s="6">
        <v>1961</v>
      </c>
      <c r="AE780" s="6">
        <v>46009</v>
      </c>
      <c r="AF780" s="7" t="s">
        <v>436</v>
      </c>
      <c r="AG780" s="7" t="s">
        <v>202</v>
      </c>
      <c r="AH780" s="6">
        <v>11</v>
      </c>
    </row>
    <row r="781" spans="1:34" ht="15">
      <c r="A781" s="3" t="s">
        <v>1648</v>
      </c>
      <c r="B781" s="4">
        <v>6</v>
      </c>
      <c r="C781" s="3" t="s">
        <v>202</v>
      </c>
      <c r="D781" s="3" t="s">
        <v>1649</v>
      </c>
      <c r="E781" s="3" t="s">
        <v>436</v>
      </c>
      <c r="F781" s="5"/>
      <c r="H781" s="3" t="s">
        <v>2019</v>
      </c>
      <c r="I781" s="6">
        <v>11</v>
      </c>
      <c r="J781" t="b">
        <f t="shared" si="12"/>
        <v>1</v>
      </c>
      <c r="K781" s="7" t="s">
        <v>1648</v>
      </c>
      <c r="L781" s="7" t="s">
        <v>1649</v>
      </c>
      <c r="M781" s="7" t="s">
        <v>2678</v>
      </c>
      <c r="N781" s="7" t="s">
        <v>2019</v>
      </c>
      <c r="O781" s="6">
        <v>6</v>
      </c>
      <c r="P781" s="7" t="s">
        <v>2009</v>
      </c>
      <c r="Q781" s="7" t="s">
        <v>1949</v>
      </c>
      <c r="R781" s="8"/>
      <c r="S781" s="7" t="s">
        <v>1943</v>
      </c>
      <c r="T781" s="7" t="s">
        <v>436</v>
      </c>
      <c r="U781" s="7" t="s">
        <v>1648</v>
      </c>
      <c r="V781" s="8"/>
      <c r="W781" s="8"/>
      <c r="X781" s="6" t="b">
        <v>0</v>
      </c>
      <c r="Y781" s="7" t="s">
        <v>202</v>
      </c>
      <c r="Z781" s="7" t="s">
        <v>1944</v>
      </c>
      <c r="AA781" s="6" t="b">
        <v>0</v>
      </c>
      <c r="AB781" s="6">
        <v>57949</v>
      </c>
      <c r="AC781" s="6">
        <v>2079</v>
      </c>
      <c r="AD781" s="6">
        <v>3594</v>
      </c>
      <c r="AE781" s="6">
        <v>65128</v>
      </c>
      <c r="AF781" s="7" t="s">
        <v>436</v>
      </c>
      <c r="AG781" s="7" t="s">
        <v>202</v>
      </c>
      <c r="AH781" s="6">
        <v>11</v>
      </c>
    </row>
    <row r="782" spans="1:34" ht="15">
      <c r="A782" s="3" t="s">
        <v>1650</v>
      </c>
      <c r="B782" s="4">
        <v>6</v>
      </c>
      <c r="C782" s="3" t="s">
        <v>202</v>
      </c>
      <c r="D782" s="3" t="s">
        <v>1651</v>
      </c>
      <c r="E782" s="3" t="s">
        <v>436</v>
      </c>
      <c r="F782" s="5"/>
      <c r="H782" s="3" t="s">
        <v>2019</v>
      </c>
      <c r="I782" s="6">
        <v>11</v>
      </c>
      <c r="J782" t="b">
        <f t="shared" si="12"/>
        <v>1</v>
      </c>
      <c r="K782" s="7" t="s">
        <v>1650</v>
      </c>
      <c r="L782" s="7" t="s">
        <v>1651</v>
      </c>
      <c r="M782" s="7" t="s">
        <v>2679</v>
      </c>
      <c r="N782" s="7" t="s">
        <v>2019</v>
      </c>
      <c r="O782" s="6">
        <v>6</v>
      </c>
      <c r="P782" s="7" t="s">
        <v>2009</v>
      </c>
      <c r="Q782" s="7" t="s">
        <v>1950</v>
      </c>
      <c r="R782" s="8"/>
      <c r="S782" s="7" t="s">
        <v>1943</v>
      </c>
      <c r="T782" s="7" t="s">
        <v>436</v>
      </c>
      <c r="U782" s="7" t="s">
        <v>1650</v>
      </c>
      <c r="V782" s="8"/>
      <c r="W782" s="8"/>
      <c r="X782" s="6" t="b">
        <v>0</v>
      </c>
      <c r="Y782" s="7" t="s">
        <v>202</v>
      </c>
      <c r="Z782" s="7" t="s">
        <v>1944</v>
      </c>
      <c r="AA782" s="6" t="b">
        <v>0</v>
      </c>
      <c r="AB782" s="6">
        <v>19090</v>
      </c>
      <c r="AC782" s="6">
        <v>3122</v>
      </c>
      <c r="AD782" s="6">
        <v>3792</v>
      </c>
      <c r="AE782" s="6">
        <v>26004</v>
      </c>
      <c r="AF782" s="7" t="s">
        <v>436</v>
      </c>
      <c r="AG782" s="7" t="s">
        <v>202</v>
      </c>
      <c r="AH782" s="6">
        <v>11</v>
      </c>
    </row>
    <row r="783" spans="1:34" ht="15">
      <c r="A783" s="3" t="s">
        <v>1652</v>
      </c>
      <c r="B783" s="4">
        <v>6</v>
      </c>
      <c r="C783" s="3" t="s">
        <v>202</v>
      </c>
      <c r="D783" s="3" t="s">
        <v>1653</v>
      </c>
      <c r="E783" s="3" t="s">
        <v>436</v>
      </c>
      <c r="F783" s="5"/>
      <c r="H783" s="3" t="s">
        <v>2019</v>
      </c>
      <c r="I783" s="6">
        <v>11</v>
      </c>
      <c r="J783" t="b">
        <f t="shared" si="12"/>
        <v>1</v>
      </c>
      <c r="K783" s="7" t="s">
        <v>1652</v>
      </c>
      <c r="L783" s="7" t="s">
        <v>1653</v>
      </c>
      <c r="M783" s="7" t="s">
        <v>2680</v>
      </c>
      <c r="N783" s="7" t="s">
        <v>2019</v>
      </c>
      <c r="O783" s="6">
        <v>6</v>
      </c>
      <c r="P783" s="7" t="s">
        <v>2009</v>
      </c>
      <c r="Q783" s="7" t="s">
        <v>1951</v>
      </c>
      <c r="R783" s="8"/>
      <c r="S783" s="7" t="s">
        <v>1943</v>
      </c>
      <c r="T783" s="7" t="s">
        <v>436</v>
      </c>
      <c r="U783" s="7" t="s">
        <v>1652</v>
      </c>
      <c r="V783" s="8"/>
      <c r="W783" s="8"/>
      <c r="X783" s="6" t="b">
        <v>0</v>
      </c>
      <c r="Y783" s="7" t="s">
        <v>202</v>
      </c>
      <c r="Z783" s="7" t="s">
        <v>1944</v>
      </c>
      <c r="AA783" s="6" t="b">
        <v>0</v>
      </c>
      <c r="AB783" s="8"/>
      <c r="AC783" s="8"/>
      <c r="AD783" s="8"/>
      <c r="AE783" s="8"/>
      <c r="AF783" s="7" t="s">
        <v>436</v>
      </c>
      <c r="AG783" s="7" t="s">
        <v>202</v>
      </c>
      <c r="AH783" s="6">
        <v>11</v>
      </c>
    </row>
    <row r="784" spans="1:34" ht="15">
      <c r="A784" s="3" t="s">
        <v>1654</v>
      </c>
      <c r="B784" s="4">
        <v>7</v>
      </c>
      <c r="C784" s="3" t="s">
        <v>205</v>
      </c>
      <c r="D784" s="3" t="s">
        <v>1655</v>
      </c>
      <c r="E784" s="3" t="s">
        <v>436</v>
      </c>
      <c r="F784" s="5"/>
      <c r="H784" s="3" t="s">
        <v>2019</v>
      </c>
      <c r="I784" s="6">
        <v>11</v>
      </c>
      <c r="J784" t="b">
        <f t="shared" si="12"/>
        <v>1</v>
      </c>
      <c r="K784" s="7" t="s">
        <v>1654</v>
      </c>
      <c r="L784" s="7" t="s">
        <v>1655</v>
      </c>
      <c r="M784" s="7" t="s">
        <v>2681</v>
      </c>
      <c r="N784" s="7" t="s">
        <v>2019</v>
      </c>
      <c r="O784" s="6">
        <v>7</v>
      </c>
      <c r="P784" s="7" t="s">
        <v>2010</v>
      </c>
      <c r="Q784" s="7" t="s">
        <v>2045</v>
      </c>
      <c r="R784" s="8"/>
      <c r="S784" s="7" t="s">
        <v>1943</v>
      </c>
      <c r="T784" s="7" t="s">
        <v>436</v>
      </c>
      <c r="U784" s="7" t="s">
        <v>1654</v>
      </c>
      <c r="V784" s="8"/>
      <c r="W784" s="8"/>
      <c r="X784" s="6" t="b">
        <v>0</v>
      </c>
      <c r="Y784" s="7" t="s">
        <v>205</v>
      </c>
      <c r="Z784" s="7" t="s">
        <v>1944</v>
      </c>
      <c r="AA784" s="6" t="b">
        <v>0</v>
      </c>
      <c r="AB784" s="6">
        <v>16562</v>
      </c>
      <c r="AC784" s="6">
        <v>1699</v>
      </c>
      <c r="AD784" s="6">
        <v>1035</v>
      </c>
      <c r="AE784" s="6">
        <v>19724</v>
      </c>
      <c r="AF784" s="7" t="s">
        <v>436</v>
      </c>
      <c r="AG784" s="7" t="s">
        <v>205</v>
      </c>
      <c r="AH784" s="6">
        <v>11</v>
      </c>
    </row>
    <row r="785" spans="1:34" ht="15">
      <c r="A785" s="3" t="s">
        <v>1656</v>
      </c>
      <c r="B785" s="4">
        <v>7</v>
      </c>
      <c r="C785" s="3" t="s">
        <v>205</v>
      </c>
      <c r="D785" s="3" t="s">
        <v>1657</v>
      </c>
      <c r="E785" s="3" t="s">
        <v>436</v>
      </c>
      <c r="F785" s="5"/>
      <c r="H785" s="3" t="s">
        <v>2019</v>
      </c>
      <c r="I785" s="6">
        <v>11</v>
      </c>
      <c r="J785" t="b">
        <f t="shared" si="12"/>
        <v>1</v>
      </c>
      <c r="K785" s="7" t="s">
        <v>1656</v>
      </c>
      <c r="L785" s="7" t="s">
        <v>1657</v>
      </c>
      <c r="M785" s="7" t="s">
        <v>2682</v>
      </c>
      <c r="N785" s="7" t="s">
        <v>2019</v>
      </c>
      <c r="O785" s="6">
        <v>7</v>
      </c>
      <c r="P785" s="7" t="s">
        <v>2010</v>
      </c>
      <c r="Q785" s="7" t="s">
        <v>2051</v>
      </c>
      <c r="R785" s="8"/>
      <c r="S785" s="7" t="s">
        <v>1943</v>
      </c>
      <c r="T785" s="7" t="s">
        <v>436</v>
      </c>
      <c r="U785" s="7" t="s">
        <v>1656</v>
      </c>
      <c r="V785" s="8"/>
      <c r="W785" s="8"/>
      <c r="X785" s="6" t="b">
        <v>0</v>
      </c>
      <c r="Y785" s="7" t="s">
        <v>205</v>
      </c>
      <c r="Z785" s="7" t="s">
        <v>1944</v>
      </c>
      <c r="AA785" s="6" t="b">
        <v>0</v>
      </c>
      <c r="AB785" s="6">
        <v>6123</v>
      </c>
      <c r="AC785" s="6">
        <v>1104</v>
      </c>
      <c r="AD785" s="6">
        <v>706</v>
      </c>
      <c r="AE785" s="6">
        <v>8143</v>
      </c>
      <c r="AF785" s="7" t="s">
        <v>436</v>
      </c>
      <c r="AG785" s="7" t="s">
        <v>205</v>
      </c>
      <c r="AH785" s="6">
        <v>11</v>
      </c>
    </row>
    <row r="786" spans="1:34" ht="15">
      <c r="A786" s="3" t="s">
        <v>1658</v>
      </c>
      <c r="B786" s="4">
        <v>7</v>
      </c>
      <c r="C786" s="3" t="s">
        <v>205</v>
      </c>
      <c r="D786" s="3" t="s">
        <v>1659</v>
      </c>
      <c r="E786" s="3" t="s">
        <v>235</v>
      </c>
      <c r="F786" s="5"/>
      <c r="H786" s="3" t="s">
        <v>2019</v>
      </c>
      <c r="I786" s="6">
        <v>11</v>
      </c>
      <c r="J786" t="b">
        <f t="shared" si="12"/>
        <v>1</v>
      </c>
      <c r="K786" s="7" t="s">
        <v>1658</v>
      </c>
      <c r="L786" s="7" t="s">
        <v>1659</v>
      </c>
      <c r="M786" s="7" t="s">
        <v>2683</v>
      </c>
      <c r="N786" s="7" t="s">
        <v>2019</v>
      </c>
      <c r="O786" s="6">
        <v>7</v>
      </c>
      <c r="P786" s="7" t="s">
        <v>2010</v>
      </c>
      <c r="Q786" s="7" t="s">
        <v>2053</v>
      </c>
      <c r="R786" s="8"/>
      <c r="S786" s="7" t="s">
        <v>1943</v>
      </c>
      <c r="T786" s="7" t="s">
        <v>235</v>
      </c>
      <c r="U786" s="7" t="s">
        <v>1658</v>
      </c>
      <c r="V786" s="8"/>
      <c r="W786" s="8"/>
      <c r="X786" s="6" t="b">
        <v>0</v>
      </c>
      <c r="Y786" s="7" t="s">
        <v>205</v>
      </c>
      <c r="Z786" s="7" t="s">
        <v>1944</v>
      </c>
      <c r="AA786" s="6" t="b">
        <v>0</v>
      </c>
      <c r="AB786" s="6">
        <v>1835</v>
      </c>
      <c r="AC786" s="6">
        <v>228</v>
      </c>
      <c r="AD786" s="6">
        <v>595</v>
      </c>
      <c r="AE786" s="6">
        <v>2808</v>
      </c>
      <c r="AF786" s="7" t="s">
        <v>235</v>
      </c>
      <c r="AG786" s="7" t="s">
        <v>205</v>
      </c>
      <c r="AH786" s="6">
        <v>11</v>
      </c>
    </row>
    <row r="787" spans="1:34" ht="15">
      <c r="A787" s="3" t="s">
        <v>1660</v>
      </c>
      <c r="B787" s="4">
        <v>6</v>
      </c>
      <c r="C787" s="3" t="s">
        <v>208</v>
      </c>
      <c r="D787" s="3" t="s">
        <v>1661</v>
      </c>
      <c r="E787" s="3" t="s">
        <v>235</v>
      </c>
      <c r="F787" s="5"/>
      <c r="H787" s="3" t="s">
        <v>2019</v>
      </c>
      <c r="I787" s="6">
        <v>11</v>
      </c>
      <c r="J787" t="b">
        <f t="shared" si="12"/>
        <v>1</v>
      </c>
      <c r="K787" s="7" t="s">
        <v>1660</v>
      </c>
      <c r="L787" s="7" t="s">
        <v>1661</v>
      </c>
      <c r="M787" s="7" t="s">
        <v>2684</v>
      </c>
      <c r="N787" s="7" t="s">
        <v>2019</v>
      </c>
      <c r="O787" s="6">
        <v>6</v>
      </c>
      <c r="P787" s="7" t="s">
        <v>2011</v>
      </c>
      <c r="Q787" s="7" t="s">
        <v>1942</v>
      </c>
      <c r="R787" s="8"/>
      <c r="S787" s="7" t="s">
        <v>1943</v>
      </c>
      <c r="T787" s="7" t="s">
        <v>235</v>
      </c>
      <c r="U787" s="7" t="s">
        <v>1660</v>
      </c>
      <c r="V787" s="8"/>
      <c r="W787" s="8"/>
      <c r="X787" s="6" t="b">
        <v>0</v>
      </c>
      <c r="Y787" s="7" t="s">
        <v>208</v>
      </c>
      <c r="Z787" s="7" t="s">
        <v>1944</v>
      </c>
      <c r="AA787" s="6" t="b">
        <v>0</v>
      </c>
      <c r="AB787" s="6">
        <v>11589</v>
      </c>
      <c r="AC787" s="6">
        <v>719</v>
      </c>
      <c r="AD787" s="6">
        <v>1553</v>
      </c>
      <c r="AE787" s="6">
        <v>14595</v>
      </c>
      <c r="AF787" s="7" t="s">
        <v>235</v>
      </c>
      <c r="AG787" s="7" t="s">
        <v>208</v>
      </c>
      <c r="AH787" s="6">
        <v>11</v>
      </c>
    </row>
    <row r="788" spans="1:34" ht="15">
      <c r="A788" s="3" t="s">
        <v>1662</v>
      </c>
      <c r="B788" s="4">
        <v>6</v>
      </c>
      <c r="C788" s="3" t="s">
        <v>208</v>
      </c>
      <c r="D788" s="3" t="s">
        <v>1663</v>
      </c>
      <c r="E788" s="3" t="s">
        <v>433</v>
      </c>
      <c r="F788" s="5"/>
      <c r="H788" s="3" t="s">
        <v>2019</v>
      </c>
      <c r="I788" s="6">
        <v>11</v>
      </c>
      <c r="J788" t="b">
        <f t="shared" si="12"/>
        <v>1</v>
      </c>
      <c r="K788" s="7" t="s">
        <v>1662</v>
      </c>
      <c r="L788" s="7" t="s">
        <v>1663</v>
      </c>
      <c r="M788" s="7" t="s">
        <v>2685</v>
      </c>
      <c r="N788" s="7" t="s">
        <v>2019</v>
      </c>
      <c r="O788" s="6">
        <v>6</v>
      </c>
      <c r="P788" s="7" t="s">
        <v>2011</v>
      </c>
      <c r="Q788" s="7" t="s">
        <v>2066</v>
      </c>
      <c r="R788" s="8"/>
      <c r="S788" s="7" t="s">
        <v>1943</v>
      </c>
      <c r="T788" s="7" t="s">
        <v>433</v>
      </c>
      <c r="U788" s="7" t="s">
        <v>1662</v>
      </c>
      <c r="V788" s="8"/>
      <c r="W788" s="8"/>
      <c r="X788" s="6" t="b">
        <v>0</v>
      </c>
      <c r="Y788" s="7" t="s">
        <v>208</v>
      </c>
      <c r="Z788" s="7" t="s">
        <v>1944</v>
      </c>
      <c r="AA788" s="6" t="b">
        <v>0</v>
      </c>
      <c r="AB788" s="6">
        <v>238</v>
      </c>
      <c r="AC788" s="6">
        <v>415</v>
      </c>
      <c r="AD788" s="6">
        <v>560</v>
      </c>
      <c r="AE788" s="6">
        <v>3913</v>
      </c>
      <c r="AF788" s="7" t="s">
        <v>433</v>
      </c>
      <c r="AG788" s="7" t="s">
        <v>208</v>
      </c>
      <c r="AH788" s="6">
        <v>11</v>
      </c>
    </row>
    <row r="789" spans="1:34" ht="15">
      <c r="A789" s="3" t="s">
        <v>1664</v>
      </c>
      <c r="B789" s="4">
        <v>6</v>
      </c>
      <c r="C789" s="3" t="s">
        <v>208</v>
      </c>
      <c r="D789" s="3" t="s">
        <v>1665</v>
      </c>
      <c r="E789" s="3" t="s">
        <v>433</v>
      </c>
      <c r="F789" s="5"/>
      <c r="H789" s="3" t="s">
        <v>2019</v>
      </c>
      <c r="I789" s="6">
        <v>11</v>
      </c>
      <c r="J789" t="b">
        <f t="shared" si="12"/>
        <v>1</v>
      </c>
      <c r="K789" s="7" t="s">
        <v>1664</v>
      </c>
      <c r="L789" s="7" t="s">
        <v>1665</v>
      </c>
      <c r="M789" s="7" t="s">
        <v>2686</v>
      </c>
      <c r="N789" s="7" t="s">
        <v>2019</v>
      </c>
      <c r="O789" s="6">
        <v>6</v>
      </c>
      <c r="P789" s="7" t="s">
        <v>2011</v>
      </c>
      <c r="Q789" s="7" t="s">
        <v>2045</v>
      </c>
      <c r="R789" s="8"/>
      <c r="S789" s="7" t="s">
        <v>1943</v>
      </c>
      <c r="T789" s="7" t="s">
        <v>433</v>
      </c>
      <c r="U789" s="7" t="s">
        <v>1664</v>
      </c>
      <c r="V789" s="8"/>
      <c r="W789" s="8"/>
      <c r="X789" s="6" t="b">
        <v>0</v>
      </c>
      <c r="Y789" s="7" t="s">
        <v>208</v>
      </c>
      <c r="Z789" s="7" t="s">
        <v>1944</v>
      </c>
      <c r="AA789" s="6" t="b">
        <v>0</v>
      </c>
      <c r="AB789" s="6">
        <v>2521</v>
      </c>
      <c r="AC789" s="6">
        <v>441</v>
      </c>
      <c r="AD789" s="6">
        <v>278</v>
      </c>
      <c r="AE789" s="6">
        <v>3286</v>
      </c>
      <c r="AF789" s="7" t="s">
        <v>433</v>
      </c>
      <c r="AG789" s="7" t="s">
        <v>208</v>
      </c>
      <c r="AH789" s="6">
        <v>11</v>
      </c>
    </row>
    <row r="790" spans="1:34" ht="15">
      <c r="A790" s="3" t="s">
        <v>1666</v>
      </c>
      <c r="B790" s="4">
        <v>6</v>
      </c>
      <c r="C790" s="3" t="s">
        <v>208</v>
      </c>
      <c r="D790" s="3" t="s">
        <v>1667</v>
      </c>
      <c r="E790" s="3" t="s">
        <v>235</v>
      </c>
      <c r="F790" s="5"/>
      <c r="H790" s="3" t="s">
        <v>2019</v>
      </c>
      <c r="I790" s="6">
        <v>11</v>
      </c>
      <c r="J790" t="b">
        <f t="shared" si="12"/>
        <v>1</v>
      </c>
      <c r="K790" s="7" t="s">
        <v>1666</v>
      </c>
      <c r="L790" s="7" t="s">
        <v>1667</v>
      </c>
      <c r="M790" s="7" t="s">
        <v>2687</v>
      </c>
      <c r="N790" s="7" t="s">
        <v>2019</v>
      </c>
      <c r="O790" s="6">
        <v>6</v>
      </c>
      <c r="P790" s="7" t="s">
        <v>2011</v>
      </c>
      <c r="Q790" s="7" t="s">
        <v>2045</v>
      </c>
      <c r="R790" s="8"/>
      <c r="S790" s="7" t="s">
        <v>1943</v>
      </c>
      <c r="T790" s="7" t="s">
        <v>235</v>
      </c>
      <c r="U790" s="7" t="s">
        <v>1666</v>
      </c>
      <c r="V790" s="8"/>
      <c r="W790" s="8"/>
      <c r="X790" s="6" t="b">
        <v>0</v>
      </c>
      <c r="Y790" s="7" t="s">
        <v>208</v>
      </c>
      <c r="Z790" s="7" t="s">
        <v>1944</v>
      </c>
      <c r="AA790" s="6" t="b">
        <v>0</v>
      </c>
      <c r="AB790" s="6">
        <v>15888</v>
      </c>
      <c r="AC790" s="6">
        <v>785</v>
      </c>
      <c r="AD790" s="6">
        <v>1375</v>
      </c>
      <c r="AE790" s="6">
        <v>18254</v>
      </c>
      <c r="AF790" s="7" t="s">
        <v>235</v>
      </c>
      <c r="AG790" s="7" t="s">
        <v>208</v>
      </c>
      <c r="AH790" s="6">
        <v>11</v>
      </c>
    </row>
    <row r="791" spans="1:34" ht="15">
      <c r="A791" s="3" t="s">
        <v>1668</v>
      </c>
      <c r="B791" s="4">
        <v>6</v>
      </c>
      <c r="C791" s="3" t="s">
        <v>208</v>
      </c>
      <c r="D791" s="3" t="s">
        <v>1669</v>
      </c>
      <c r="E791" s="3" t="s">
        <v>428</v>
      </c>
      <c r="F791" s="5"/>
      <c r="H791" s="3" t="s">
        <v>2019</v>
      </c>
      <c r="I791" s="6">
        <v>11</v>
      </c>
      <c r="J791" t="b">
        <f t="shared" si="12"/>
        <v>1</v>
      </c>
      <c r="K791" s="7" t="s">
        <v>1668</v>
      </c>
      <c r="L791" s="7" t="s">
        <v>1669</v>
      </c>
      <c r="M791" s="7" t="s">
        <v>2688</v>
      </c>
      <c r="N791" s="7" t="s">
        <v>2019</v>
      </c>
      <c r="O791" s="6">
        <v>6</v>
      </c>
      <c r="P791" s="7" t="s">
        <v>2011</v>
      </c>
      <c r="Q791" s="7" t="s">
        <v>2051</v>
      </c>
      <c r="R791" s="8"/>
      <c r="S791" s="7" t="s">
        <v>1943</v>
      </c>
      <c r="T791" s="7" t="s">
        <v>428</v>
      </c>
      <c r="U791" s="7" t="s">
        <v>1668</v>
      </c>
      <c r="V791" s="8"/>
      <c r="W791" s="8"/>
      <c r="X791" s="6" t="b">
        <v>0</v>
      </c>
      <c r="Y791" s="7" t="s">
        <v>208</v>
      </c>
      <c r="Z791" s="7" t="s">
        <v>1944</v>
      </c>
      <c r="AA791" s="6" t="b">
        <v>0</v>
      </c>
      <c r="AB791" s="8"/>
      <c r="AC791" s="8"/>
      <c r="AD791" s="8"/>
      <c r="AE791" s="8"/>
      <c r="AF791" s="7" t="s">
        <v>428</v>
      </c>
      <c r="AG791" s="7" t="s">
        <v>208</v>
      </c>
      <c r="AH791" s="6">
        <v>11</v>
      </c>
    </row>
    <row r="792" spans="1:34" ht="15">
      <c r="A792" s="3" t="s">
        <v>1670</v>
      </c>
      <c r="B792" s="4">
        <v>6</v>
      </c>
      <c r="C792" s="3" t="s">
        <v>208</v>
      </c>
      <c r="D792" s="3" t="s">
        <v>1671</v>
      </c>
      <c r="E792" s="3" t="s">
        <v>235</v>
      </c>
      <c r="F792" s="5"/>
      <c r="H792" s="3" t="s">
        <v>2019</v>
      </c>
      <c r="I792" s="6">
        <v>11</v>
      </c>
      <c r="J792" t="b">
        <f t="shared" si="12"/>
        <v>1</v>
      </c>
      <c r="K792" s="7" t="s">
        <v>1670</v>
      </c>
      <c r="L792" s="7" t="s">
        <v>1671</v>
      </c>
      <c r="M792" s="7" t="s">
        <v>2689</v>
      </c>
      <c r="N792" s="7" t="s">
        <v>2019</v>
      </c>
      <c r="O792" s="6">
        <v>6</v>
      </c>
      <c r="P792" s="7" t="s">
        <v>2011</v>
      </c>
      <c r="Q792" s="7" t="s">
        <v>2051</v>
      </c>
      <c r="R792" s="8"/>
      <c r="S792" s="7" t="s">
        <v>1943</v>
      </c>
      <c r="T792" s="7" t="s">
        <v>235</v>
      </c>
      <c r="U792" s="7" t="s">
        <v>1670</v>
      </c>
      <c r="V792" s="8"/>
      <c r="W792" s="8"/>
      <c r="X792" s="6" t="b">
        <v>0</v>
      </c>
      <c r="Y792" s="7" t="s">
        <v>208</v>
      </c>
      <c r="Z792" s="7" t="s">
        <v>1944</v>
      </c>
      <c r="AA792" s="6" t="b">
        <v>0</v>
      </c>
      <c r="AB792" s="8"/>
      <c r="AC792" s="8"/>
      <c r="AD792" s="8"/>
      <c r="AE792" s="8"/>
      <c r="AF792" s="7" t="s">
        <v>235</v>
      </c>
      <c r="AG792" s="7" t="s">
        <v>208</v>
      </c>
      <c r="AH792" s="6">
        <v>11</v>
      </c>
    </row>
    <row r="793" spans="1:34" ht="15">
      <c r="A793" s="3" t="s">
        <v>1672</v>
      </c>
      <c r="B793" s="4">
        <v>6</v>
      </c>
      <c r="C793" s="3" t="s">
        <v>208</v>
      </c>
      <c r="D793" s="3" t="s">
        <v>1673</v>
      </c>
      <c r="E793" s="3" t="s">
        <v>436</v>
      </c>
      <c r="F793" s="5"/>
      <c r="H793" s="3" t="s">
        <v>2019</v>
      </c>
      <c r="I793" s="6">
        <v>11</v>
      </c>
      <c r="J793" t="b">
        <f t="shared" si="12"/>
        <v>1</v>
      </c>
      <c r="K793" s="7" t="s">
        <v>1672</v>
      </c>
      <c r="L793" s="7" t="s">
        <v>1673</v>
      </c>
      <c r="M793" s="7" t="s">
        <v>2690</v>
      </c>
      <c r="N793" s="7" t="s">
        <v>2019</v>
      </c>
      <c r="O793" s="6">
        <v>6</v>
      </c>
      <c r="P793" s="7" t="s">
        <v>2011</v>
      </c>
      <c r="Q793" s="7" t="s">
        <v>2053</v>
      </c>
      <c r="R793" s="8"/>
      <c r="S793" s="7" t="s">
        <v>1943</v>
      </c>
      <c r="T793" s="7" t="s">
        <v>436</v>
      </c>
      <c r="U793" s="7" t="s">
        <v>1672</v>
      </c>
      <c r="V793" s="8"/>
      <c r="W793" s="8"/>
      <c r="X793" s="6" t="b">
        <v>0</v>
      </c>
      <c r="Y793" s="7" t="s">
        <v>208</v>
      </c>
      <c r="Z793" s="7" t="s">
        <v>1944</v>
      </c>
      <c r="AA793" s="6" t="b">
        <v>0</v>
      </c>
      <c r="AB793" s="6">
        <v>26460</v>
      </c>
      <c r="AC793" s="6">
        <v>1688</v>
      </c>
      <c r="AD793" s="6">
        <v>2010</v>
      </c>
      <c r="AE793" s="6">
        <v>30158</v>
      </c>
      <c r="AF793" s="7" t="s">
        <v>436</v>
      </c>
      <c r="AG793" s="7" t="s">
        <v>208</v>
      </c>
      <c r="AH793" s="6">
        <v>11</v>
      </c>
    </row>
    <row r="794" spans="1:34" ht="15">
      <c r="A794" s="3" t="s">
        <v>1674</v>
      </c>
      <c r="B794" s="4">
        <v>6</v>
      </c>
      <c r="C794" s="3" t="s">
        <v>208</v>
      </c>
      <c r="D794" s="3" t="s">
        <v>1675</v>
      </c>
      <c r="E794" s="3" t="s">
        <v>235</v>
      </c>
      <c r="F794" s="5"/>
      <c r="H794" s="3" t="s">
        <v>2019</v>
      </c>
      <c r="I794" s="6">
        <v>11</v>
      </c>
      <c r="J794" t="b">
        <f t="shared" si="12"/>
        <v>1</v>
      </c>
      <c r="K794" s="7" t="s">
        <v>1674</v>
      </c>
      <c r="L794" s="7" t="s">
        <v>1675</v>
      </c>
      <c r="M794" s="7" t="s">
        <v>2691</v>
      </c>
      <c r="N794" s="7" t="s">
        <v>2019</v>
      </c>
      <c r="O794" s="6">
        <v>6</v>
      </c>
      <c r="P794" s="7" t="s">
        <v>2011</v>
      </c>
      <c r="Q794" s="7" t="s">
        <v>2036</v>
      </c>
      <c r="R794" s="8"/>
      <c r="S794" s="7" t="s">
        <v>1943</v>
      </c>
      <c r="T794" s="7" t="s">
        <v>235</v>
      </c>
      <c r="U794" s="7" t="s">
        <v>1674</v>
      </c>
      <c r="V794" s="8"/>
      <c r="W794" s="8"/>
      <c r="X794" s="6" t="b">
        <v>0</v>
      </c>
      <c r="Y794" s="7" t="s">
        <v>208</v>
      </c>
      <c r="Z794" s="7" t="s">
        <v>1944</v>
      </c>
      <c r="AA794" s="6" t="b">
        <v>0</v>
      </c>
      <c r="AB794" s="8"/>
      <c r="AC794" s="8"/>
      <c r="AD794" s="8"/>
      <c r="AE794" s="8"/>
      <c r="AF794" s="7" t="s">
        <v>235</v>
      </c>
      <c r="AG794" s="7" t="s">
        <v>208</v>
      </c>
      <c r="AH794" s="6">
        <v>11</v>
      </c>
    </row>
    <row r="795" spans="1:34" ht="15">
      <c r="A795" s="3" t="s">
        <v>1676</v>
      </c>
      <c r="B795" s="4">
        <v>6</v>
      </c>
      <c r="C795" s="3" t="s">
        <v>208</v>
      </c>
      <c r="D795" s="3" t="s">
        <v>1677</v>
      </c>
      <c r="E795" s="3" t="s">
        <v>433</v>
      </c>
      <c r="F795" s="5"/>
      <c r="H795" s="3" t="s">
        <v>2019</v>
      </c>
      <c r="I795" s="6">
        <v>11</v>
      </c>
      <c r="J795" t="b">
        <f t="shared" si="12"/>
        <v>1</v>
      </c>
      <c r="K795" s="7" t="s">
        <v>1676</v>
      </c>
      <c r="L795" s="7" t="s">
        <v>1677</v>
      </c>
      <c r="M795" s="7" t="s">
        <v>2692</v>
      </c>
      <c r="N795" s="7" t="s">
        <v>2019</v>
      </c>
      <c r="O795" s="6">
        <v>6</v>
      </c>
      <c r="P795" s="7" t="s">
        <v>2011</v>
      </c>
      <c r="Q795" s="7" t="s">
        <v>2055</v>
      </c>
      <c r="R795" s="8"/>
      <c r="S795" s="7" t="s">
        <v>1943</v>
      </c>
      <c r="T795" s="7" t="s">
        <v>433</v>
      </c>
      <c r="U795" s="7" t="s">
        <v>1676</v>
      </c>
      <c r="V795" s="8"/>
      <c r="W795" s="8"/>
      <c r="X795" s="6" t="b">
        <v>0</v>
      </c>
      <c r="Y795" s="7" t="s">
        <v>208</v>
      </c>
      <c r="Z795" s="7" t="s">
        <v>1944</v>
      </c>
      <c r="AA795" s="6" t="b">
        <v>0</v>
      </c>
      <c r="AB795" s="6">
        <v>6374</v>
      </c>
      <c r="AC795" s="6">
        <v>1161</v>
      </c>
      <c r="AD795" s="6">
        <v>654</v>
      </c>
      <c r="AE795" s="6">
        <v>8189</v>
      </c>
      <c r="AF795" s="7" t="s">
        <v>433</v>
      </c>
      <c r="AG795" s="7" t="s">
        <v>208</v>
      </c>
      <c r="AH795" s="6">
        <v>11</v>
      </c>
    </row>
    <row r="796" spans="1:34" ht="15">
      <c r="A796" s="3" t="s">
        <v>1678</v>
      </c>
      <c r="B796" s="4">
        <v>6</v>
      </c>
      <c r="C796" s="3" t="s">
        <v>208</v>
      </c>
      <c r="D796" s="3" t="s">
        <v>1679</v>
      </c>
      <c r="E796" s="3" t="s">
        <v>235</v>
      </c>
      <c r="F796" s="5"/>
      <c r="H796" s="3" t="s">
        <v>2019</v>
      </c>
      <c r="I796" s="6">
        <v>11</v>
      </c>
      <c r="J796" t="b">
        <f t="shared" si="12"/>
        <v>1</v>
      </c>
      <c r="K796" s="7" t="s">
        <v>1678</v>
      </c>
      <c r="L796" s="7" t="s">
        <v>1679</v>
      </c>
      <c r="M796" s="7" t="s">
        <v>2693</v>
      </c>
      <c r="N796" s="7" t="s">
        <v>2019</v>
      </c>
      <c r="O796" s="6">
        <v>6</v>
      </c>
      <c r="P796" s="7" t="s">
        <v>2011</v>
      </c>
      <c r="Q796" s="7" t="s">
        <v>2093</v>
      </c>
      <c r="R796" s="8"/>
      <c r="S796" s="7" t="s">
        <v>1943</v>
      </c>
      <c r="T796" s="7" t="s">
        <v>235</v>
      </c>
      <c r="U796" s="7" t="s">
        <v>1678</v>
      </c>
      <c r="V796" s="8"/>
      <c r="W796" s="8"/>
      <c r="X796" s="6" t="b">
        <v>0</v>
      </c>
      <c r="Y796" s="7" t="s">
        <v>208</v>
      </c>
      <c r="Z796" s="7" t="s">
        <v>1944</v>
      </c>
      <c r="AA796" s="6" t="b">
        <v>0</v>
      </c>
      <c r="AB796" s="6">
        <v>20130</v>
      </c>
      <c r="AC796" s="6">
        <v>1560</v>
      </c>
      <c r="AD796" s="6">
        <v>1802</v>
      </c>
      <c r="AE796" s="6">
        <v>24718</v>
      </c>
      <c r="AF796" s="7" t="s">
        <v>235</v>
      </c>
      <c r="AG796" s="7" t="s">
        <v>208</v>
      </c>
      <c r="AH796" s="6">
        <v>11</v>
      </c>
    </row>
    <row r="797" spans="1:34" ht="15">
      <c r="A797" s="3" t="s">
        <v>1680</v>
      </c>
      <c r="B797" s="4">
        <v>8</v>
      </c>
      <c r="C797" s="3" t="s">
        <v>211</v>
      </c>
      <c r="D797" s="3" t="s">
        <v>1681</v>
      </c>
      <c r="E797" s="3" t="s">
        <v>436</v>
      </c>
      <c r="F797" s="5"/>
      <c r="H797" s="3" t="s">
        <v>2019</v>
      </c>
      <c r="I797" s="6">
        <v>12</v>
      </c>
      <c r="J797" t="b">
        <f t="shared" si="12"/>
        <v>1</v>
      </c>
      <c r="K797" s="7" t="s">
        <v>1680</v>
      </c>
      <c r="L797" s="7" t="s">
        <v>1681</v>
      </c>
      <c r="M797" s="7" t="s">
        <v>2694</v>
      </c>
      <c r="N797" s="7" t="s">
        <v>2019</v>
      </c>
      <c r="O797" s="6">
        <v>8</v>
      </c>
      <c r="P797" s="7" t="s">
        <v>2012</v>
      </c>
      <c r="Q797" s="7" t="s">
        <v>2066</v>
      </c>
      <c r="R797" s="8"/>
      <c r="S797" s="7" t="s">
        <v>1943</v>
      </c>
      <c r="T797" s="7" t="s">
        <v>436</v>
      </c>
      <c r="U797" s="7" t="s">
        <v>1680</v>
      </c>
      <c r="V797" s="8"/>
      <c r="W797" s="8"/>
      <c r="X797" s="6" t="b">
        <v>0</v>
      </c>
      <c r="Y797" s="7" t="s">
        <v>211</v>
      </c>
      <c r="Z797" s="7" t="s">
        <v>1944</v>
      </c>
      <c r="AA797" s="6" t="b">
        <v>0</v>
      </c>
      <c r="AB797" s="8"/>
      <c r="AC797" s="8"/>
      <c r="AD797" s="8"/>
      <c r="AE797" s="8"/>
      <c r="AF797" s="7" t="s">
        <v>436</v>
      </c>
      <c r="AG797" s="7" t="s">
        <v>211</v>
      </c>
      <c r="AH797" s="6">
        <v>12</v>
      </c>
    </row>
    <row r="798" spans="1:34" ht="15">
      <c r="A798" s="3" t="s">
        <v>1682</v>
      </c>
      <c r="B798" s="4">
        <v>8</v>
      </c>
      <c r="C798" s="3" t="s">
        <v>211</v>
      </c>
      <c r="D798" s="3" t="s">
        <v>1683</v>
      </c>
      <c r="E798" s="3" t="s">
        <v>433</v>
      </c>
      <c r="F798" s="5"/>
      <c r="H798" s="3" t="s">
        <v>2019</v>
      </c>
      <c r="I798" s="6">
        <v>12</v>
      </c>
      <c r="J798" t="b">
        <f t="shared" si="12"/>
        <v>1</v>
      </c>
      <c r="K798" s="7" t="s">
        <v>1682</v>
      </c>
      <c r="L798" s="7" t="s">
        <v>1683</v>
      </c>
      <c r="M798" s="7" t="s">
        <v>2695</v>
      </c>
      <c r="N798" s="7" t="s">
        <v>2019</v>
      </c>
      <c r="O798" s="6">
        <v>8</v>
      </c>
      <c r="P798" s="7" t="s">
        <v>2012</v>
      </c>
      <c r="Q798" s="7" t="s">
        <v>2045</v>
      </c>
      <c r="R798" s="8"/>
      <c r="S798" s="7" t="s">
        <v>1943</v>
      </c>
      <c r="T798" s="7" t="s">
        <v>433</v>
      </c>
      <c r="U798" s="7" t="s">
        <v>1682</v>
      </c>
      <c r="V798" s="8"/>
      <c r="W798" s="8"/>
      <c r="X798" s="6" t="b">
        <v>0</v>
      </c>
      <c r="Y798" s="7" t="s">
        <v>211</v>
      </c>
      <c r="Z798" s="7" t="s">
        <v>1944</v>
      </c>
      <c r="AA798" s="6" t="b">
        <v>0</v>
      </c>
      <c r="AB798" s="6">
        <v>12458</v>
      </c>
      <c r="AC798" s="6">
        <v>1327</v>
      </c>
      <c r="AD798" s="6">
        <v>992</v>
      </c>
      <c r="AE798" s="6">
        <v>14777</v>
      </c>
      <c r="AF798" s="7" t="s">
        <v>433</v>
      </c>
      <c r="AG798" s="7" t="s">
        <v>211</v>
      </c>
      <c r="AH798" s="6">
        <v>12</v>
      </c>
    </row>
    <row r="799" spans="1:34" ht="15">
      <c r="A799" s="3" t="s">
        <v>1684</v>
      </c>
      <c r="B799" s="4">
        <v>8</v>
      </c>
      <c r="C799" s="3" t="s">
        <v>211</v>
      </c>
      <c r="D799" s="3" t="s">
        <v>1685</v>
      </c>
      <c r="E799" s="3" t="s">
        <v>433</v>
      </c>
      <c r="F799" s="5"/>
      <c r="H799" s="3" t="s">
        <v>2019</v>
      </c>
      <c r="I799" s="6">
        <v>12</v>
      </c>
      <c r="J799" t="b">
        <f t="shared" si="12"/>
        <v>1</v>
      </c>
      <c r="K799" s="7" t="s">
        <v>1684</v>
      </c>
      <c r="L799" s="7" t="s">
        <v>1685</v>
      </c>
      <c r="M799" s="7" t="s">
        <v>2696</v>
      </c>
      <c r="N799" s="7" t="s">
        <v>2019</v>
      </c>
      <c r="O799" s="6">
        <v>8</v>
      </c>
      <c r="P799" s="7" t="s">
        <v>2012</v>
      </c>
      <c r="Q799" s="7" t="s">
        <v>2051</v>
      </c>
      <c r="R799" s="8"/>
      <c r="S799" s="7" t="s">
        <v>1943</v>
      </c>
      <c r="T799" s="7" t="s">
        <v>433</v>
      </c>
      <c r="U799" s="7" t="s">
        <v>1684</v>
      </c>
      <c r="V799" s="8"/>
      <c r="W799" s="8"/>
      <c r="X799" s="6" t="b">
        <v>0</v>
      </c>
      <c r="Y799" s="7" t="s">
        <v>211</v>
      </c>
      <c r="Z799" s="7" t="s">
        <v>1944</v>
      </c>
      <c r="AA799" s="6" t="b">
        <v>0</v>
      </c>
      <c r="AB799" s="6">
        <v>53569</v>
      </c>
      <c r="AC799" s="6">
        <v>4924</v>
      </c>
      <c r="AD799" s="6">
        <v>3117</v>
      </c>
      <c r="AE799" s="6">
        <v>62842</v>
      </c>
      <c r="AF799" s="7" t="s">
        <v>433</v>
      </c>
      <c r="AG799" s="7" t="s">
        <v>211</v>
      </c>
      <c r="AH799" s="6">
        <v>12</v>
      </c>
    </row>
    <row r="800" spans="1:34" ht="15">
      <c r="A800" s="3" t="s">
        <v>1686</v>
      </c>
      <c r="B800" s="4">
        <v>8</v>
      </c>
      <c r="C800" s="3" t="s">
        <v>211</v>
      </c>
      <c r="D800" s="3" t="s">
        <v>1687</v>
      </c>
      <c r="E800" s="3" t="s">
        <v>436</v>
      </c>
      <c r="F800" s="5"/>
      <c r="H800" s="3" t="s">
        <v>2019</v>
      </c>
      <c r="I800" s="6">
        <v>12</v>
      </c>
      <c r="J800" t="b">
        <f t="shared" si="12"/>
        <v>1</v>
      </c>
      <c r="K800" s="7" t="s">
        <v>1686</v>
      </c>
      <c r="L800" s="7" t="s">
        <v>1687</v>
      </c>
      <c r="M800" s="7" t="s">
        <v>2697</v>
      </c>
      <c r="N800" s="7" t="s">
        <v>2019</v>
      </c>
      <c r="O800" s="6">
        <v>8</v>
      </c>
      <c r="P800" s="7" t="s">
        <v>2012</v>
      </c>
      <c r="Q800" s="7" t="s">
        <v>2053</v>
      </c>
      <c r="R800" s="8"/>
      <c r="S800" s="7" t="s">
        <v>1943</v>
      </c>
      <c r="T800" s="7" t="s">
        <v>436</v>
      </c>
      <c r="U800" s="7" t="s">
        <v>1686</v>
      </c>
      <c r="V800" s="8"/>
      <c r="W800" s="8"/>
      <c r="X800" s="6" t="b">
        <v>0</v>
      </c>
      <c r="Y800" s="7" t="s">
        <v>211</v>
      </c>
      <c r="Z800" s="7" t="s">
        <v>1944</v>
      </c>
      <c r="AA800" s="6" t="b">
        <v>0</v>
      </c>
      <c r="AB800" s="6">
        <v>66346</v>
      </c>
      <c r="AC800" s="6">
        <v>3937</v>
      </c>
      <c r="AD800" s="6">
        <v>2983</v>
      </c>
      <c r="AE800" s="6">
        <v>73611</v>
      </c>
      <c r="AF800" s="7" t="s">
        <v>436</v>
      </c>
      <c r="AG800" s="7" t="s">
        <v>211</v>
      </c>
      <c r="AH800" s="6">
        <v>12</v>
      </c>
    </row>
    <row r="801" spans="1:34" ht="15">
      <c r="A801" s="3" t="s">
        <v>1688</v>
      </c>
      <c r="B801" s="4">
        <v>8</v>
      </c>
      <c r="C801" s="3" t="s">
        <v>211</v>
      </c>
      <c r="D801" s="3" t="s">
        <v>1689</v>
      </c>
      <c r="E801" s="3" t="s">
        <v>436</v>
      </c>
      <c r="F801" s="5"/>
      <c r="H801" s="3" t="s">
        <v>2019</v>
      </c>
      <c r="I801" s="6">
        <v>12</v>
      </c>
      <c r="J801" t="b">
        <f t="shared" si="12"/>
        <v>1</v>
      </c>
      <c r="K801" s="7" t="s">
        <v>1688</v>
      </c>
      <c r="L801" s="7" t="s">
        <v>1689</v>
      </c>
      <c r="M801" s="7" t="s">
        <v>2698</v>
      </c>
      <c r="N801" s="7" t="s">
        <v>2019</v>
      </c>
      <c r="O801" s="6">
        <v>8</v>
      </c>
      <c r="P801" s="7" t="s">
        <v>2012</v>
      </c>
      <c r="Q801" s="7" t="s">
        <v>2036</v>
      </c>
      <c r="R801" s="8"/>
      <c r="S801" s="7" t="s">
        <v>1943</v>
      </c>
      <c r="T801" s="7" t="s">
        <v>436</v>
      </c>
      <c r="U801" s="7" t="s">
        <v>1688</v>
      </c>
      <c r="V801" s="8"/>
      <c r="W801" s="8"/>
      <c r="X801" s="6" t="b">
        <v>0</v>
      </c>
      <c r="Y801" s="7" t="s">
        <v>211</v>
      </c>
      <c r="Z801" s="7" t="s">
        <v>1944</v>
      </c>
      <c r="AA801" s="6" t="b">
        <v>0</v>
      </c>
      <c r="AB801" s="6">
        <v>61432</v>
      </c>
      <c r="AC801" s="6">
        <v>2711</v>
      </c>
      <c r="AD801" s="6">
        <v>1731</v>
      </c>
      <c r="AE801" s="6">
        <v>66402</v>
      </c>
      <c r="AF801" s="7" t="s">
        <v>436</v>
      </c>
      <c r="AG801" s="7" t="s">
        <v>211</v>
      </c>
      <c r="AH801" s="6">
        <v>12</v>
      </c>
    </row>
    <row r="802" spans="1:34" ht="15">
      <c r="A802" s="3" t="s">
        <v>1690</v>
      </c>
      <c r="B802" s="4">
        <v>8</v>
      </c>
      <c r="C802" s="3" t="s">
        <v>211</v>
      </c>
      <c r="D802" s="3" t="s">
        <v>1691</v>
      </c>
      <c r="E802" s="3" t="s">
        <v>433</v>
      </c>
      <c r="F802" s="5"/>
      <c r="H802" s="3" t="s">
        <v>2019</v>
      </c>
      <c r="I802" s="6">
        <v>12</v>
      </c>
      <c r="J802" t="b">
        <f t="shared" si="12"/>
        <v>1</v>
      </c>
      <c r="K802" s="7" t="s">
        <v>1690</v>
      </c>
      <c r="L802" s="7" t="s">
        <v>1691</v>
      </c>
      <c r="M802" s="7" t="s">
        <v>2699</v>
      </c>
      <c r="N802" s="7" t="s">
        <v>2019</v>
      </c>
      <c r="O802" s="6">
        <v>8</v>
      </c>
      <c r="P802" s="7" t="s">
        <v>2012</v>
      </c>
      <c r="Q802" s="7" t="s">
        <v>2055</v>
      </c>
      <c r="R802" s="8"/>
      <c r="S802" s="7" t="s">
        <v>1943</v>
      </c>
      <c r="T802" s="7" t="s">
        <v>433</v>
      </c>
      <c r="U802" s="7" t="s">
        <v>1690</v>
      </c>
      <c r="V802" s="8"/>
      <c r="W802" s="8"/>
      <c r="X802" s="6" t="b">
        <v>0</v>
      </c>
      <c r="Y802" s="7" t="s">
        <v>211</v>
      </c>
      <c r="Z802" s="7" t="s">
        <v>1944</v>
      </c>
      <c r="AA802" s="6" t="b">
        <v>0</v>
      </c>
      <c r="AB802" s="6">
        <v>11750</v>
      </c>
      <c r="AC802" s="6">
        <v>1471</v>
      </c>
      <c r="AD802" s="6">
        <v>1032</v>
      </c>
      <c r="AE802" s="6">
        <v>14424</v>
      </c>
      <c r="AF802" s="7" t="s">
        <v>433</v>
      </c>
      <c r="AG802" s="7" t="s">
        <v>211</v>
      </c>
      <c r="AH802" s="6">
        <v>12</v>
      </c>
    </row>
    <row r="803" spans="1:34" ht="15">
      <c r="A803" s="3" t="s">
        <v>1692</v>
      </c>
      <c r="B803" s="4">
        <v>8</v>
      </c>
      <c r="C803" s="3" t="s">
        <v>211</v>
      </c>
      <c r="D803" s="3" t="s">
        <v>1693</v>
      </c>
      <c r="E803" s="3" t="s">
        <v>436</v>
      </c>
      <c r="F803" s="5"/>
      <c r="H803" s="3" t="s">
        <v>2019</v>
      </c>
      <c r="I803" s="6">
        <v>12</v>
      </c>
      <c r="J803" t="b">
        <f t="shared" si="12"/>
        <v>1</v>
      </c>
      <c r="K803" s="7" t="s">
        <v>1692</v>
      </c>
      <c r="L803" s="7" t="s">
        <v>1693</v>
      </c>
      <c r="M803" s="7" t="s">
        <v>2700</v>
      </c>
      <c r="N803" s="7" t="s">
        <v>2019</v>
      </c>
      <c r="O803" s="6">
        <v>8</v>
      </c>
      <c r="P803" s="7" t="s">
        <v>2012</v>
      </c>
      <c r="Q803" s="7" t="s">
        <v>2093</v>
      </c>
      <c r="R803" s="8"/>
      <c r="S803" s="7" t="s">
        <v>1943</v>
      </c>
      <c r="T803" s="7" t="s">
        <v>436</v>
      </c>
      <c r="U803" s="7" t="s">
        <v>1692</v>
      </c>
      <c r="V803" s="8"/>
      <c r="W803" s="8"/>
      <c r="X803" s="6" t="b">
        <v>0</v>
      </c>
      <c r="Y803" s="7" t="s">
        <v>211</v>
      </c>
      <c r="Z803" s="7" t="s">
        <v>1944</v>
      </c>
      <c r="AA803" s="6" t="b">
        <v>0</v>
      </c>
      <c r="AB803" s="6">
        <v>11330</v>
      </c>
      <c r="AC803" s="6">
        <v>1704</v>
      </c>
      <c r="AD803" s="6">
        <v>2132</v>
      </c>
      <c r="AE803" s="6">
        <v>15340</v>
      </c>
      <c r="AF803" s="7" t="s">
        <v>436</v>
      </c>
      <c r="AG803" s="7" t="s">
        <v>211</v>
      </c>
      <c r="AH803" s="6">
        <v>12</v>
      </c>
    </row>
    <row r="804" spans="1:34" ht="15">
      <c r="A804" s="3" t="s">
        <v>1694</v>
      </c>
      <c r="B804" s="4">
        <v>8</v>
      </c>
      <c r="C804" s="3" t="s">
        <v>211</v>
      </c>
      <c r="D804" s="3" t="s">
        <v>1695</v>
      </c>
      <c r="E804" s="3" t="s">
        <v>436</v>
      </c>
      <c r="F804" s="5"/>
      <c r="H804" s="3" t="s">
        <v>2019</v>
      </c>
      <c r="I804" s="6">
        <v>12</v>
      </c>
      <c r="J804" t="b">
        <f t="shared" si="12"/>
        <v>1</v>
      </c>
      <c r="K804" s="7" t="s">
        <v>1694</v>
      </c>
      <c r="L804" s="7" t="s">
        <v>1695</v>
      </c>
      <c r="M804" s="7" t="s">
        <v>2701</v>
      </c>
      <c r="N804" s="7" t="s">
        <v>2019</v>
      </c>
      <c r="O804" s="6">
        <v>8</v>
      </c>
      <c r="P804" s="7" t="s">
        <v>2012</v>
      </c>
      <c r="Q804" s="7" t="s">
        <v>2039</v>
      </c>
      <c r="R804" s="8"/>
      <c r="S804" s="7" t="s">
        <v>1943</v>
      </c>
      <c r="T804" s="7" t="s">
        <v>436</v>
      </c>
      <c r="U804" s="7" t="s">
        <v>1694</v>
      </c>
      <c r="V804" s="8"/>
      <c r="W804" s="8"/>
      <c r="X804" s="6" t="b">
        <v>0</v>
      </c>
      <c r="Y804" s="7" t="s">
        <v>211</v>
      </c>
      <c r="Z804" s="7" t="s">
        <v>1944</v>
      </c>
      <c r="AA804" s="6" t="b">
        <v>0</v>
      </c>
      <c r="AB804" s="6">
        <v>55609</v>
      </c>
      <c r="AC804" s="6">
        <v>4495</v>
      </c>
      <c r="AD804" s="6">
        <v>8172</v>
      </c>
      <c r="AE804" s="6">
        <v>69505</v>
      </c>
      <c r="AF804" s="7" t="s">
        <v>436</v>
      </c>
      <c r="AG804" s="7" t="s">
        <v>211</v>
      </c>
      <c r="AH804" s="6">
        <v>12</v>
      </c>
    </row>
    <row r="805" spans="1:34" ht="15">
      <c r="A805" s="3" t="s">
        <v>1696</v>
      </c>
      <c r="B805" s="4">
        <v>8</v>
      </c>
      <c r="C805" s="3" t="s">
        <v>211</v>
      </c>
      <c r="D805" s="3" t="s">
        <v>1697</v>
      </c>
      <c r="E805" s="3" t="s">
        <v>436</v>
      </c>
      <c r="F805" s="5"/>
      <c r="H805" s="3" t="s">
        <v>2019</v>
      </c>
      <c r="I805" s="6">
        <v>12</v>
      </c>
      <c r="J805" t="b">
        <f t="shared" si="12"/>
        <v>1</v>
      </c>
      <c r="K805" s="7" t="s">
        <v>1696</v>
      </c>
      <c r="L805" s="7" t="s">
        <v>1697</v>
      </c>
      <c r="M805" s="7" t="s">
        <v>2702</v>
      </c>
      <c r="N805" s="7" t="s">
        <v>2019</v>
      </c>
      <c r="O805" s="6">
        <v>8</v>
      </c>
      <c r="P805" s="7" t="s">
        <v>2012</v>
      </c>
      <c r="Q805" s="7" t="s">
        <v>2069</v>
      </c>
      <c r="R805" s="8"/>
      <c r="S805" s="7" t="s">
        <v>1943</v>
      </c>
      <c r="T805" s="7" t="s">
        <v>436</v>
      </c>
      <c r="U805" s="7" t="s">
        <v>1696</v>
      </c>
      <c r="V805" s="8"/>
      <c r="W805" s="8"/>
      <c r="X805" s="6" t="b">
        <v>0</v>
      </c>
      <c r="Y805" s="7" t="s">
        <v>211</v>
      </c>
      <c r="Z805" s="7" t="s">
        <v>1944</v>
      </c>
      <c r="AA805" s="6" t="b">
        <v>0</v>
      </c>
      <c r="AB805" s="6">
        <v>60883</v>
      </c>
      <c r="AC805" s="6">
        <v>4859</v>
      </c>
      <c r="AD805" s="6">
        <v>6657</v>
      </c>
      <c r="AE805" s="6">
        <v>73552</v>
      </c>
      <c r="AF805" s="7" t="s">
        <v>436</v>
      </c>
      <c r="AG805" s="7" t="s">
        <v>211</v>
      </c>
      <c r="AH805" s="6">
        <v>12</v>
      </c>
    </row>
    <row r="806" spans="1:34" ht="15">
      <c r="A806" s="3" t="s">
        <v>1698</v>
      </c>
      <c r="B806" s="4">
        <v>8</v>
      </c>
      <c r="C806" s="3" t="s">
        <v>211</v>
      </c>
      <c r="D806" s="3" t="s">
        <v>1699</v>
      </c>
      <c r="E806" s="3" t="s">
        <v>436</v>
      </c>
      <c r="F806" s="5"/>
      <c r="H806" s="3" t="s">
        <v>2019</v>
      </c>
      <c r="I806" s="6">
        <v>12</v>
      </c>
      <c r="J806" t="b">
        <f t="shared" si="12"/>
        <v>1</v>
      </c>
      <c r="K806" s="7" t="s">
        <v>1698</v>
      </c>
      <c r="L806" s="7" t="s">
        <v>1699</v>
      </c>
      <c r="M806" s="7" t="s">
        <v>2703</v>
      </c>
      <c r="N806" s="7" t="s">
        <v>2019</v>
      </c>
      <c r="O806" s="6">
        <v>8</v>
      </c>
      <c r="P806" s="7" t="s">
        <v>2012</v>
      </c>
      <c r="Q806" s="7" t="s">
        <v>1945</v>
      </c>
      <c r="R806" s="8"/>
      <c r="S806" s="7" t="s">
        <v>1943</v>
      </c>
      <c r="T806" s="7" t="s">
        <v>436</v>
      </c>
      <c r="U806" s="7" t="s">
        <v>1698</v>
      </c>
      <c r="V806" s="8"/>
      <c r="W806" s="8"/>
      <c r="X806" s="6" t="b">
        <v>0</v>
      </c>
      <c r="Y806" s="7" t="s">
        <v>211</v>
      </c>
      <c r="Z806" s="7" t="s">
        <v>1944</v>
      </c>
      <c r="AA806" s="6" t="b">
        <v>0</v>
      </c>
      <c r="AB806" s="6">
        <v>15689</v>
      </c>
      <c r="AC806" s="6">
        <v>2745</v>
      </c>
      <c r="AD806" s="6">
        <v>2700</v>
      </c>
      <c r="AE806" s="6">
        <v>21474</v>
      </c>
      <c r="AF806" s="7" t="s">
        <v>436</v>
      </c>
      <c r="AG806" s="7" t="s">
        <v>211</v>
      </c>
      <c r="AH806" s="6">
        <v>12</v>
      </c>
    </row>
    <row r="807" spans="1:34" ht="15">
      <c r="A807" s="3" t="s">
        <v>1700</v>
      </c>
      <c r="B807" s="4">
        <v>8</v>
      </c>
      <c r="C807" s="3" t="s">
        <v>211</v>
      </c>
      <c r="D807" s="3" t="s">
        <v>1701</v>
      </c>
      <c r="E807" s="3" t="s">
        <v>436</v>
      </c>
      <c r="F807" s="5"/>
      <c r="H807" s="3" t="s">
        <v>2019</v>
      </c>
      <c r="I807" s="6">
        <v>12</v>
      </c>
      <c r="J807" t="b">
        <f t="shared" si="12"/>
        <v>1</v>
      </c>
      <c r="K807" s="7" t="s">
        <v>1700</v>
      </c>
      <c r="L807" s="7" t="s">
        <v>1701</v>
      </c>
      <c r="M807" s="7" t="s">
        <v>2704</v>
      </c>
      <c r="N807" s="7" t="s">
        <v>2019</v>
      </c>
      <c r="O807" s="6">
        <v>8</v>
      </c>
      <c r="P807" s="7" t="s">
        <v>2012</v>
      </c>
      <c r="Q807" s="7" t="s">
        <v>1946</v>
      </c>
      <c r="R807" s="8"/>
      <c r="S807" s="7" t="s">
        <v>1943</v>
      </c>
      <c r="T807" s="7" t="s">
        <v>436</v>
      </c>
      <c r="U807" s="7" t="s">
        <v>1700</v>
      </c>
      <c r="V807" s="8"/>
      <c r="W807" s="8"/>
      <c r="X807" s="6" t="b">
        <v>0</v>
      </c>
      <c r="Y807" s="7" t="s">
        <v>211</v>
      </c>
      <c r="Z807" s="7" t="s">
        <v>1944</v>
      </c>
      <c r="AA807" s="6" t="b">
        <v>0</v>
      </c>
      <c r="AB807" s="6">
        <v>26476</v>
      </c>
      <c r="AC807" s="6">
        <v>2611</v>
      </c>
      <c r="AD807" s="6">
        <v>4476</v>
      </c>
      <c r="AE807" s="6">
        <v>34161</v>
      </c>
      <c r="AF807" s="7" t="s">
        <v>436</v>
      </c>
      <c r="AG807" s="7" t="s">
        <v>211</v>
      </c>
      <c r="AH807" s="6">
        <v>12</v>
      </c>
    </row>
    <row r="808" spans="1:34" ht="15">
      <c r="A808" s="3" t="s">
        <v>1702</v>
      </c>
      <c r="B808" s="4">
        <v>8</v>
      </c>
      <c r="C808" s="3" t="s">
        <v>211</v>
      </c>
      <c r="D808" s="3" t="s">
        <v>1703</v>
      </c>
      <c r="E808" s="3" t="s">
        <v>436</v>
      </c>
      <c r="F808" s="5"/>
      <c r="H808" s="3" t="s">
        <v>2019</v>
      </c>
      <c r="I808" s="6">
        <v>12</v>
      </c>
      <c r="J808" t="b">
        <f t="shared" si="12"/>
        <v>1</v>
      </c>
      <c r="K808" s="7" t="s">
        <v>1702</v>
      </c>
      <c r="L808" s="7" t="s">
        <v>1703</v>
      </c>
      <c r="M808" s="7" t="s">
        <v>2705</v>
      </c>
      <c r="N808" s="7" t="s">
        <v>2019</v>
      </c>
      <c r="O808" s="6">
        <v>8</v>
      </c>
      <c r="P808" s="7" t="s">
        <v>2012</v>
      </c>
      <c r="Q808" s="7" t="s">
        <v>2069</v>
      </c>
      <c r="R808" s="8"/>
      <c r="S808" s="7" t="s">
        <v>1943</v>
      </c>
      <c r="T808" s="7" t="s">
        <v>436</v>
      </c>
      <c r="U808" s="7" t="s">
        <v>1702</v>
      </c>
      <c r="V808" s="8"/>
      <c r="W808" s="8"/>
      <c r="X808" s="6" t="b">
        <v>0</v>
      </c>
      <c r="Y808" s="7" t="s">
        <v>211</v>
      </c>
      <c r="Z808" s="7" t="s">
        <v>1944</v>
      </c>
      <c r="AA808" s="6" t="b">
        <v>0</v>
      </c>
      <c r="AB808" s="6">
        <v>33739</v>
      </c>
      <c r="AC808" s="6">
        <v>3065</v>
      </c>
      <c r="AD808" s="6">
        <v>1292</v>
      </c>
      <c r="AE808" s="6">
        <v>41986</v>
      </c>
      <c r="AF808" s="7" t="s">
        <v>436</v>
      </c>
      <c r="AG808" s="7" t="s">
        <v>211</v>
      </c>
      <c r="AH808" s="6">
        <v>12</v>
      </c>
    </row>
    <row r="809" spans="1:34" ht="15">
      <c r="A809" s="3" t="s">
        <v>1704</v>
      </c>
      <c r="B809" s="4">
        <v>8</v>
      </c>
      <c r="C809" s="3" t="s">
        <v>211</v>
      </c>
      <c r="D809" s="3" t="s">
        <v>1705</v>
      </c>
      <c r="E809" s="3" t="s">
        <v>436</v>
      </c>
      <c r="F809" s="5"/>
      <c r="H809" s="3" t="s">
        <v>2019</v>
      </c>
      <c r="I809" s="6">
        <v>12</v>
      </c>
      <c r="J809" t="b">
        <f t="shared" si="12"/>
        <v>1</v>
      </c>
      <c r="K809" s="7" t="s">
        <v>1704</v>
      </c>
      <c r="L809" s="7" t="s">
        <v>1705</v>
      </c>
      <c r="M809" s="7" t="s">
        <v>2706</v>
      </c>
      <c r="N809" s="7" t="s">
        <v>2019</v>
      </c>
      <c r="O809" s="6">
        <v>8</v>
      </c>
      <c r="P809" s="7" t="s">
        <v>2012</v>
      </c>
      <c r="Q809" s="7" t="s">
        <v>1947</v>
      </c>
      <c r="R809" s="8"/>
      <c r="S809" s="7" t="s">
        <v>1943</v>
      </c>
      <c r="T809" s="7" t="s">
        <v>436</v>
      </c>
      <c r="U809" s="7" t="s">
        <v>1704</v>
      </c>
      <c r="V809" s="8"/>
      <c r="W809" s="8"/>
      <c r="X809" s="6" t="b">
        <v>0</v>
      </c>
      <c r="Y809" s="7" t="s">
        <v>211</v>
      </c>
      <c r="Z809" s="7" t="s">
        <v>1944</v>
      </c>
      <c r="AA809" s="6" t="b">
        <v>0</v>
      </c>
      <c r="AB809" s="6">
        <v>26277</v>
      </c>
      <c r="AC809" s="6">
        <v>1233</v>
      </c>
      <c r="AD809" s="6">
        <v>1406</v>
      </c>
      <c r="AE809" s="6">
        <v>30280</v>
      </c>
      <c r="AF809" s="7" t="s">
        <v>436</v>
      </c>
      <c r="AG809" s="7" t="s">
        <v>211</v>
      </c>
      <c r="AH809" s="6">
        <v>12</v>
      </c>
    </row>
    <row r="810" spans="1:34" ht="15">
      <c r="A810" s="3" t="s">
        <v>1706</v>
      </c>
      <c r="B810" s="4">
        <v>8</v>
      </c>
      <c r="C810" s="3" t="s">
        <v>211</v>
      </c>
      <c r="D810" s="3" t="s">
        <v>1707</v>
      </c>
      <c r="E810" s="3" t="s">
        <v>436</v>
      </c>
      <c r="F810" s="5"/>
      <c r="H810" s="3" t="s">
        <v>2019</v>
      </c>
      <c r="I810" s="6">
        <v>12</v>
      </c>
      <c r="J810" t="b">
        <f t="shared" si="12"/>
        <v>1</v>
      </c>
      <c r="K810" s="7" t="s">
        <v>1706</v>
      </c>
      <c r="L810" s="7" t="s">
        <v>1707</v>
      </c>
      <c r="M810" s="7" t="s">
        <v>2707</v>
      </c>
      <c r="N810" s="7" t="s">
        <v>2019</v>
      </c>
      <c r="O810" s="6">
        <v>8</v>
      </c>
      <c r="P810" s="7" t="s">
        <v>2012</v>
      </c>
      <c r="Q810" s="7" t="s">
        <v>1948</v>
      </c>
      <c r="R810" s="8"/>
      <c r="S810" s="7" t="s">
        <v>1943</v>
      </c>
      <c r="T810" s="7" t="s">
        <v>436</v>
      </c>
      <c r="U810" s="7" t="s">
        <v>1706</v>
      </c>
      <c r="V810" s="8"/>
      <c r="W810" s="8"/>
      <c r="X810" s="6" t="b">
        <v>0</v>
      </c>
      <c r="Y810" s="7" t="s">
        <v>211</v>
      </c>
      <c r="Z810" s="7" t="s">
        <v>1944</v>
      </c>
      <c r="AA810" s="6" t="b">
        <v>0</v>
      </c>
      <c r="AB810" s="6">
        <v>5992</v>
      </c>
      <c r="AC810" s="6">
        <v>957</v>
      </c>
      <c r="AD810" s="6">
        <v>1646</v>
      </c>
      <c r="AE810" s="6">
        <v>8818</v>
      </c>
      <c r="AF810" s="7" t="s">
        <v>436</v>
      </c>
      <c r="AG810" s="7" t="s">
        <v>211</v>
      </c>
      <c r="AH810" s="6">
        <v>12</v>
      </c>
    </row>
    <row r="811" spans="1:34" ht="15">
      <c r="A811" s="3" t="s">
        <v>1708</v>
      </c>
      <c r="B811" s="4">
        <v>8</v>
      </c>
      <c r="C811" s="3" t="s">
        <v>211</v>
      </c>
      <c r="D811" s="3" t="s">
        <v>1709</v>
      </c>
      <c r="E811" s="3" t="s">
        <v>436</v>
      </c>
      <c r="F811" s="5"/>
      <c r="H811" s="3" t="s">
        <v>2019</v>
      </c>
      <c r="I811" s="6">
        <v>12</v>
      </c>
      <c r="J811" t="b">
        <f t="shared" si="12"/>
        <v>1</v>
      </c>
      <c r="K811" s="7" t="s">
        <v>1708</v>
      </c>
      <c r="L811" s="7" t="s">
        <v>1709</v>
      </c>
      <c r="M811" s="7" t="s">
        <v>2708</v>
      </c>
      <c r="N811" s="7" t="s">
        <v>2019</v>
      </c>
      <c r="O811" s="6">
        <v>8</v>
      </c>
      <c r="P811" s="7" t="s">
        <v>2012</v>
      </c>
      <c r="Q811" s="7" t="s">
        <v>1949</v>
      </c>
      <c r="R811" s="8"/>
      <c r="S811" s="7" t="s">
        <v>1943</v>
      </c>
      <c r="T811" s="7" t="s">
        <v>436</v>
      </c>
      <c r="U811" s="7" t="s">
        <v>1708</v>
      </c>
      <c r="V811" s="8"/>
      <c r="W811" s="8"/>
      <c r="X811" s="6" t="b">
        <v>0</v>
      </c>
      <c r="Y811" s="7" t="s">
        <v>211</v>
      </c>
      <c r="Z811" s="7" t="s">
        <v>1944</v>
      </c>
      <c r="AA811" s="6" t="b">
        <v>0</v>
      </c>
      <c r="AB811" s="6">
        <v>18438</v>
      </c>
      <c r="AC811" s="6">
        <v>2668</v>
      </c>
      <c r="AD811" s="6">
        <v>2090</v>
      </c>
      <c r="AE811" s="6">
        <v>23594</v>
      </c>
      <c r="AF811" s="7" t="s">
        <v>436</v>
      </c>
      <c r="AG811" s="7" t="s">
        <v>211</v>
      </c>
      <c r="AH811" s="6">
        <v>12</v>
      </c>
    </row>
    <row r="812" spans="1:34" ht="15">
      <c r="A812" s="3" t="s">
        <v>1710</v>
      </c>
      <c r="B812" s="4">
        <v>8</v>
      </c>
      <c r="C812" s="3" t="s">
        <v>214</v>
      </c>
      <c r="D812" s="3" t="s">
        <v>1711</v>
      </c>
      <c r="E812" s="3" t="s">
        <v>436</v>
      </c>
      <c r="F812" s="5"/>
      <c r="H812" s="3" t="s">
        <v>2019</v>
      </c>
      <c r="I812" s="6">
        <v>12</v>
      </c>
      <c r="J812" t="b">
        <f t="shared" si="12"/>
        <v>1</v>
      </c>
      <c r="K812" s="7" t="s">
        <v>1710</v>
      </c>
      <c r="L812" s="7" t="s">
        <v>1711</v>
      </c>
      <c r="M812" s="7" t="s">
        <v>2709</v>
      </c>
      <c r="N812" s="7" t="s">
        <v>2019</v>
      </c>
      <c r="O812" s="6">
        <v>8</v>
      </c>
      <c r="P812" s="7" t="s">
        <v>2013</v>
      </c>
      <c r="Q812" s="7" t="s">
        <v>2066</v>
      </c>
      <c r="R812" s="8"/>
      <c r="S812" s="7" t="s">
        <v>1943</v>
      </c>
      <c r="T812" s="7" t="s">
        <v>436</v>
      </c>
      <c r="U812" s="7" t="s">
        <v>1710</v>
      </c>
      <c r="V812" s="8"/>
      <c r="W812" s="8"/>
      <c r="X812" s="6" t="b">
        <v>0</v>
      </c>
      <c r="Y812" s="7" t="s">
        <v>214</v>
      </c>
      <c r="Z812" s="7" t="s">
        <v>1944</v>
      </c>
      <c r="AA812" s="6" t="b">
        <v>0</v>
      </c>
      <c r="AB812" s="6">
        <v>18169</v>
      </c>
      <c r="AC812" s="6">
        <v>2560</v>
      </c>
      <c r="AD812" s="6">
        <v>2014</v>
      </c>
      <c r="AE812" s="6">
        <v>23030</v>
      </c>
      <c r="AF812" s="7" t="s">
        <v>436</v>
      </c>
      <c r="AG812" s="7" t="s">
        <v>214</v>
      </c>
      <c r="AH812" s="6">
        <v>12</v>
      </c>
    </row>
    <row r="813" spans="1:34" ht="15">
      <c r="A813" s="3" t="s">
        <v>1712</v>
      </c>
      <c r="B813" s="4">
        <v>8</v>
      </c>
      <c r="C813" s="3" t="s">
        <v>214</v>
      </c>
      <c r="D813" s="3" t="s">
        <v>1713</v>
      </c>
      <c r="E813" s="3" t="s">
        <v>436</v>
      </c>
      <c r="F813" s="5"/>
      <c r="H813" s="3" t="s">
        <v>2019</v>
      </c>
      <c r="I813" s="6">
        <v>12</v>
      </c>
      <c r="J813" t="b">
        <f t="shared" si="12"/>
        <v>1</v>
      </c>
      <c r="K813" s="7" t="s">
        <v>1712</v>
      </c>
      <c r="L813" s="7" t="s">
        <v>1713</v>
      </c>
      <c r="M813" s="7" t="s">
        <v>2710</v>
      </c>
      <c r="N813" s="7" t="s">
        <v>2019</v>
      </c>
      <c r="O813" s="6">
        <v>8</v>
      </c>
      <c r="P813" s="7" t="s">
        <v>2013</v>
      </c>
      <c r="Q813" s="7" t="s">
        <v>2045</v>
      </c>
      <c r="R813" s="8"/>
      <c r="S813" s="7" t="s">
        <v>1943</v>
      </c>
      <c r="T813" s="7" t="s">
        <v>436</v>
      </c>
      <c r="U813" s="7" t="s">
        <v>1712</v>
      </c>
      <c r="V813" s="8"/>
      <c r="W813" s="8"/>
      <c r="X813" s="6" t="b">
        <v>0</v>
      </c>
      <c r="Y813" s="7" t="s">
        <v>214</v>
      </c>
      <c r="Z813" s="7" t="s">
        <v>1944</v>
      </c>
      <c r="AA813" s="6" t="b">
        <v>0</v>
      </c>
      <c r="AB813" s="6">
        <v>39730</v>
      </c>
      <c r="AC813" s="6">
        <v>2774</v>
      </c>
      <c r="AD813" s="6">
        <v>2934</v>
      </c>
      <c r="AE813" s="6">
        <v>45526</v>
      </c>
      <c r="AF813" s="7" t="s">
        <v>436</v>
      </c>
      <c r="AG813" s="7" t="s">
        <v>214</v>
      </c>
      <c r="AH813" s="6">
        <v>12</v>
      </c>
    </row>
    <row r="814" spans="1:34" ht="15">
      <c r="A814" s="3" t="s">
        <v>1714</v>
      </c>
      <c r="B814" s="4">
        <v>8</v>
      </c>
      <c r="C814" s="3" t="s">
        <v>214</v>
      </c>
      <c r="D814" s="3" t="s">
        <v>1715</v>
      </c>
      <c r="E814" s="3" t="s">
        <v>436</v>
      </c>
      <c r="F814" s="5"/>
      <c r="H814" s="3" t="s">
        <v>2019</v>
      </c>
      <c r="I814" s="6">
        <v>12</v>
      </c>
      <c r="J814" t="b">
        <f t="shared" si="12"/>
        <v>1</v>
      </c>
      <c r="K814" s="7" t="s">
        <v>1714</v>
      </c>
      <c r="L814" s="7" t="s">
        <v>1715</v>
      </c>
      <c r="M814" s="7" t="s">
        <v>2711</v>
      </c>
      <c r="N814" s="7" t="s">
        <v>2019</v>
      </c>
      <c r="O814" s="6">
        <v>8</v>
      </c>
      <c r="P814" s="7" t="s">
        <v>2013</v>
      </c>
      <c r="Q814" s="7" t="s">
        <v>2051</v>
      </c>
      <c r="R814" s="8"/>
      <c r="S814" s="7" t="s">
        <v>1943</v>
      </c>
      <c r="T814" s="7" t="s">
        <v>436</v>
      </c>
      <c r="U814" s="7" t="s">
        <v>1714</v>
      </c>
      <c r="V814" s="8"/>
      <c r="W814" s="8"/>
      <c r="X814" s="6" t="b">
        <v>0</v>
      </c>
      <c r="Y814" s="7" t="s">
        <v>214</v>
      </c>
      <c r="Z814" s="7" t="s">
        <v>1944</v>
      </c>
      <c r="AA814" s="6" t="b">
        <v>0</v>
      </c>
      <c r="AB814" s="6">
        <v>22899</v>
      </c>
      <c r="AC814" s="6">
        <v>1171</v>
      </c>
      <c r="AD814" s="6">
        <v>1234</v>
      </c>
      <c r="AE814" s="6">
        <v>25339</v>
      </c>
      <c r="AF814" s="7" t="s">
        <v>436</v>
      </c>
      <c r="AG814" s="7" t="s">
        <v>214</v>
      </c>
      <c r="AH814" s="6">
        <v>12</v>
      </c>
    </row>
    <row r="815" spans="1:34" ht="15">
      <c r="A815" s="3" t="s">
        <v>1716</v>
      </c>
      <c r="B815" s="4">
        <v>8</v>
      </c>
      <c r="C815" s="3" t="s">
        <v>214</v>
      </c>
      <c r="D815" s="3" t="s">
        <v>1717</v>
      </c>
      <c r="E815" s="3" t="s">
        <v>433</v>
      </c>
      <c r="F815" s="5"/>
      <c r="H815" s="3" t="s">
        <v>2019</v>
      </c>
      <c r="I815" s="6">
        <v>12</v>
      </c>
      <c r="J815" t="b">
        <f t="shared" si="12"/>
        <v>1</v>
      </c>
      <c r="K815" s="7" t="s">
        <v>1716</v>
      </c>
      <c r="L815" s="7" t="s">
        <v>1717</v>
      </c>
      <c r="M815" s="7" t="s">
        <v>2712</v>
      </c>
      <c r="N815" s="7" t="s">
        <v>2019</v>
      </c>
      <c r="O815" s="6">
        <v>8</v>
      </c>
      <c r="P815" s="7" t="s">
        <v>2013</v>
      </c>
      <c r="Q815" s="7" t="s">
        <v>2053</v>
      </c>
      <c r="R815" s="8"/>
      <c r="S815" s="7" t="s">
        <v>1943</v>
      </c>
      <c r="T815" s="7" t="s">
        <v>433</v>
      </c>
      <c r="U815" s="7" t="s">
        <v>1716</v>
      </c>
      <c r="V815" s="8"/>
      <c r="W815" s="8"/>
      <c r="X815" s="6" t="b">
        <v>0</v>
      </c>
      <c r="Y815" s="7" t="s">
        <v>214</v>
      </c>
      <c r="Z815" s="7" t="s">
        <v>1944</v>
      </c>
      <c r="AA815" s="6" t="b">
        <v>0</v>
      </c>
      <c r="AB815" s="6">
        <v>57354</v>
      </c>
      <c r="AC815" s="6">
        <v>4065</v>
      </c>
      <c r="AD815" s="6">
        <v>3569</v>
      </c>
      <c r="AE815" s="6">
        <v>65070</v>
      </c>
      <c r="AF815" s="7" t="s">
        <v>433</v>
      </c>
      <c r="AG815" s="7" t="s">
        <v>214</v>
      </c>
      <c r="AH815" s="6">
        <v>12</v>
      </c>
    </row>
    <row r="816" spans="1:34" ht="15">
      <c r="A816" s="3" t="s">
        <v>1718</v>
      </c>
      <c r="B816" s="4">
        <v>8</v>
      </c>
      <c r="C816" s="3" t="s">
        <v>214</v>
      </c>
      <c r="D816" s="3" t="s">
        <v>1719</v>
      </c>
      <c r="E816" s="3" t="s">
        <v>235</v>
      </c>
      <c r="F816" s="5"/>
      <c r="H816" s="3" t="s">
        <v>2019</v>
      </c>
      <c r="I816" s="6">
        <v>12</v>
      </c>
      <c r="J816" t="b">
        <f t="shared" si="12"/>
        <v>1</v>
      </c>
      <c r="K816" s="7" t="s">
        <v>1718</v>
      </c>
      <c r="L816" s="7" t="s">
        <v>1719</v>
      </c>
      <c r="M816" s="7" t="s">
        <v>2713</v>
      </c>
      <c r="N816" s="7" t="s">
        <v>2019</v>
      </c>
      <c r="O816" s="6">
        <v>8</v>
      </c>
      <c r="P816" s="7" t="s">
        <v>2013</v>
      </c>
      <c r="Q816" s="7" t="s">
        <v>2036</v>
      </c>
      <c r="R816" s="8"/>
      <c r="S816" s="7" t="s">
        <v>1943</v>
      </c>
      <c r="T816" s="7" t="s">
        <v>235</v>
      </c>
      <c r="U816" s="7" t="s">
        <v>1718</v>
      </c>
      <c r="V816" s="8"/>
      <c r="W816" s="8"/>
      <c r="X816" s="6" t="b">
        <v>0</v>
      </c>
      <c r="Y816" s="7" t="s">
        <v>214</v>
      </c>
      <c r="Z816" s="7" t="s">
        <v>1944</v>
      </c>
      <c r="AA816" s="6" t="b">
        <v>0</v>
      </c>
      <c r="AB816" s="8"/>
      <c r="AC816" s="8"/>
      <c r="AD816" s="8"/>
      <c r="AE816" s="8"/>
      <c r="AF816" s="7" t="s">
        <v>235</v>
      </c>
      <c r="AG816" s="7" t="s">
        <v>214</v>
      </c>
      <c r="AH816" s="6">
        <v>12</v>
      </c>
    </row>
    <row r="817" spans="1:34" ht="15">
      <c r="A817" s="3" t="s">
        <v>1720</v>
      </c>
      <c r="B817" s="4">
        <v>7</v>
      </c>
      <c r="C817" s="3" t="s">
        <v>217</v>
      </c>
      <c r="D817" s="3" t="s">
        <v>1721</v>
      </c>
      <c r="E817" s="3" t="s">
        <v>433</v>
      </c>
      <c r="F817" s="5"/>
      <c r="H817" s="3" t="s">
        <v>2019</v>
      </c>
      <c r="I817" s="6">
        <v>12</v>
      </c>
      <c r="J817" t="b">
        <f t="shared" si="12"/>
        <v>1</v>
      </c>
      <c r="K817" s="7" t="s">
        <v>1720</v>
      </c>
      <c r="L817" s="7" t="s">
        <v>1721</v>
      </c>
      <c r="M817" s="7" t="s">
        <v>2714</v>
      </c>
      <c r="N817" s="7" t="s">
        <v>2019</v>
      </c>
      <c r="O817" s="6">
        <v>7</v>
      </c>
      <c r="P817" s="7" t="s">
        <v>2014</v>
      </c>
      <c r="Q817" s="7" t="s">
        <v>2066</v>
      </c>
      <c r="R817" s="8"/>
      <c r="S817" s="7" t="s">
        <v>1943</v>
      </c>
      <c r="T817" s="7" t="s">
        <v>433</v>
      </c>
      <c r="U817" s="7" t="s">
        <v>1720</v>
      </c>
      <c r="V817" s="8"/>
      <c r="W817" s="8"/>
      <c r="X817" s="6" t="b">
        <v>0</v>
      </c>
      <c r="Y817" s="7" t="s">
        <v>217</v>
      </c>
      <c r="Z817" s="7" t="s">
        <v>1944</v>
      </c>
      <c r="AA817" s="6" t="b">
        <v>0</v>
      </c>
      <c r="AB817" s="6">
        <v>2159</v>
      </c>
      <c r="AC817" s="6">
        <v>158</v>
      </c>
      <c r="AD817" s="6">
        <v>405</v>
      </c>
      <c r="AE817" s="6">
        <v>2751</v>
      </c>
      <c r="AF817" s="7" t="s">
        <v>433</v>
      </c>
      <c r="AG817" s="7" t="s">
        <v>217</v>
      </c>
      <c r="AH817" s="6">
        <v>12</v>
      </c>
    </row>
    <row r="818" spans="1:34" ht="15">
      <c r="A818" s="3" t="s">
        <v>1722</v>
      </c>
      <c r="B818" s="4">
        <v>7</v>
      </c>
      <c r="C818" s="3" t="s">
        <v>217</v>
      </c>
      <c r="D818" s="3" t="s">
        <v>1723</v>
      </c>
      <c r="E818" s="3" t="s">
        <v>433</v>
      </c>
      <c r="F818" s="5"/>
      <c r="H818" s="3" t="s">
        <v>2019</v>
      </c>
      <c r="I818" s="6">
        <v>12</v>
      </c>
      <c r="J818" t="b">
        <f t="shared" si="12"/>
        <v>1</v>
      </c>
      <c r="K818" s="7" t="s">
        <v>1722</v>
      </c>
      <c r="L818" s="7" t="s">
        <v>1723</v>
      </c>
      <c r="M818" s="7" t="s">
        <v>2715</v>
      </c>
      <c r="N818" s="7" t="s">
        <v>2019</v>
      </c>
      <c r="O818" s="6">
        <v>7</v>
      </c>
      <c r="P818" s="7" t="s">
        <v>2014</v>
      </c>
      <c r="Q818" s="7" t="s">
        <v>2045</v>
      </c>
      <c r="R818" s="8"/>
      <c r="S818" s="7" t="s">
        <v>1943</v>
      </c>
      <c r="T818" s="7" t="s">
        <v>433</v>
      </c>
      <c r="U818" s="7" t="s">
        <v>1722</v>
      </c>
      <c r="V818" s="8"/>
      <c r="W818" s="8"/>
      <c r="X818" s="6" t="b">
        <v>0</v>
      </c>
      <c r="Y818" s="7" t="s">
        <v>217</v>
      </c>
      <c r="Z818" s="7" t="s">
        <v>1944</v>
      </c>
      <c r="AA818" s="6" t="b">
        <v>0</v>
      </c>
      <c r="AB818" s="6">
        <v>5788</v>
      </c>
      <c r="AC818" s="6">
        <v>1519</v>
      </c>
      <c r="AD818" s="6">
        <v>1005</v>
      </c>
      <c r="AE818" s="6">
        <v>8431</v>
      </c>
      <c r="AF818" s="7" t="s">
        <v>433</v>
      </c>
      <c r="AG818" s="7" t="s">
        <v>217</v>
      </c>
      <c r="AH818" s="6">
        <v>12</v>
      </c>
    </row>
    <row r="819" spans="1:34" ht="15">
      <c r="A819" s="3" t="s">
        <v>1724</v>
      </c>
      <c r="B819" s="4">
        <v>7</v>
      </c>
      <c r="C819" s="3" t="s">
        <v>217</v>
      </c>
      <c r="D819" s="3" t="s">
        <v>1725</v>
      </c>
      <c r="E819" s="3" t="s">
        <v>436</v>
      </c>
      <c r="F819" s="5"/>
      <c r="H819" s="3" t="s">
        <v>2019</v>
      </c>
      <c r="I819" s="6">
        <v>12</v>
      </c>
      <c r="J819" t="b">
        <f t="shared" si="12"/>
        <v>1</v>
      </c>
      <c r="K819" s="7" t="s">
        <v>1724</v>
      </c>
      <c r="L819" s="7" t="s">
        <v>1725</v>
      </c>
      <c r="M819" s="7" t="s">
        <v>2716</v>
      </c>
      <c r="N819" s="7" t="s">
        <v>2019</v>
      </c>
      <c r="O819" s="6">
        <v>7</v>
      </c>
      <c r="P819" s="7" t="s">
        <v>2014</v>
      </c>
      <c r="Q819" s="7" t="s">
        <v>2051</v>
      </c>
      <c r="R819" s="8"/>
      <c r="S819" s="7" t="s">
        <v>1943</v>
      </c>
      <c r="T819" s="7" t="s">
        <v>436</v>
      </c>
      <c r="U819" s="7" t="s">
        <v>1724</v>
      </c>
      <c r="V819" s="8"/>
      <c r="W819" s="8"/>
      <c r="X819" s="6" t="b">
        <v>0</v>
      </c>
      <c r="Y819" s="7" t="s">
        <v>217</v>
      </c>
      <c r="Z819" s="7" t="s">
        <v>1944</v>
      </c>
      <c r="AA819" s="6" t="b">
        <v>0</v>
      </c>
      <c r="AB819" s="6">
        <v>55691</v>
      </c>
      <c r="AC819" s="6">
        <v>4001</v>
      </c>
      <c r="AD819" s="6">
        <v>4776</v>
      </c>
      <c r="AE819" s="6">
        <v>64991</v>
      </c>
      <c r="AF819" s="7" t="s">
        <v>436</v>
      </c>
      <c r="AG819" s="7" t="s">
        <v>217</v>
      </c>
      <c r="AH819" s="6">
        <v>12</v>
      </c>
    </row>
    <row r="820" spans="1:34" ht="15">
      <c r="A820" s="3" t="s">
        <v>1726</v>
      </c>
      <c r="B820" s="4">
        <v>7</v>
      </c>
      <c r="C820" s="3" t="s">
        <v>217</v>
      </c>
      <c r="D820" s="3" t="s">
        <v>1727</v>
      </c>
      <c r="E820" s="3" t="s">
        <v>436</v>
      </c>
      <c r="F820" s="5"/>
      <c r="H820" s="3" t="s">
        <v>2019</v>
      </c>
      <c r="I820" s="6">
        <v>12</v>
      </c>
      <c r="J820" t="b">
        <f t="shared" si="12"/>
        <v>1</v>
      </c>
      <c r="K820" s="7" t="s">
        <v>1726</v>
      </c>
      <c r="L820" s="7" t="s">
        <v>1727</v>
      </c>
      <c r="M820" s="7" t="s">
        <v>2717</v>
      </c>
      <c r="N820" s="7" t="s">
        <v>2019</v>
      </c>
      <c r="O820" s="6">
        <v>7</v>
      </c>
      <c r="P820" s="7" t="s">
        <v>2014</v>
      </c>
      <c r="Q820" s="7" t="s">
        <v>2053</v>
      </c>
      <c r="R820" s="8"/>
      <c r="S820" s="7" t="s">
        <v>1943</v>
      </c>
      <c r="T820" s="7" t="s">
        <v>436</v>
      </c>
      <c r="U820" s="7" t="s">
        <v>1726</v>
      </c>
      <c r="V820" s="8"/>
      <c r="W820" s="8"/>
      <c r="X820" s="6" t="b">
        <v>0</v>
      </c>
      <c r="Y820" s="7" t="s">
        <v>217</v>
      </c>
      <c r="Z820" s="7" t="s">
        <v>1944</v>
      </c>
      <c r="AA820" s="6" t="b">
        <v>0</v>
      </c>
      <c r="AB820" s="6">
        <v>4519</v>
      </c>
      <c r="AC820" s="6">
        <v>437</v>
      </c>
      <c r="AD820" s="6">
        <v>460</v>
      </c>
      <c r="AE820" s="6">
        <v>5474</v>
      </c>
      <c r="AF820" s="7" t="s">
        <v>436</v>
      </c>
      <c r="AG820" s="7" t="s">
        <v>217</v>
      </c>
      <c r="AH820" s="6">
        <v>12</v>
      </c>
    </row>
    <row r="821" spans="1:34" ht="15">
      <c r="A821" s="3" t="s">
        <v>1728</v>
      </c>
      <c r="B821" s="4">
        <v>7</v>
      </c>
      <c r="C821" s="3" t="s">
        <v>217</v>
      </c>
      <c r="D821" s="3" t="s">
        <v>1729</v>
      </c>
      <c r="E821" s="3" t="s">
        <v>433</v>
      </c>
      <c r="F821" s="5"/>
      <c r="H821" s="3" t="s">
        <v>2019</v>
      </c>
      <c r="I821" s="6">
        <v>12</v>
      </c>
      <c r="J821" t="b">
        <f t="shared" si="12"/>
        <v>1</v>
      </c>
      <c r="K821" s="7" t="s">
        <v>1728</v>
      </c>
      <c r="L821" s="7" t="s">
        <v>1729</v>
      </c>
      <c r="M821" s="7" t="s">
        <v>2718</v>
      </c>
      <c r="N821" s="7" t="s">
        <v>2019</v>
      </c>
      <c r="O821" s="6">
        <v>7</v>
      </c>
      <c r="P821" s="7" t="s">
        <v>2014</v>
      </c>
      <c r="Q821" s="7" t="s">
        <v>2036</v>
      </c>
      <c r="R821" s="8"/>
      <c r="S821" s="7" t="s">
        <v>1943</v>
      </c>
      <c r="T821" s="7" t="s">
        <v>433</v>
      </c>
      <c r="U821" s="7" t="s">
        <v>1728</v>
      </c>
      <c r="V821" s="8"/>
      <c r="W821" s="8"/>
      <c r="X821" s="6" t="b">
        <v>0</v>
      </c>
      <c r="Y821" s="7" t="s">
        <v>217</v>
      </c>
      <c r="Z821" s="7" t="s">
        <v>1944</v>
      </c>
      <c r="AA821" s="6" t="b">
        <v>0</v>
      </c>
      <c r="AB821" s="8"/>
      <c r="AC821" s="8"/>
      <c r="AD821" s="8"/>
      <c r="AE821" s="8"/>
      <c r="AF821" s="7" t="s">
        <v>433</v>
      </c>
      <c r="AG821" s="7" t="s">
        <v>217</v>
      </c>
      <c r="AH821" s="6">
        <v>12</v>
      </c>
    </row>
    <row r="822" spans="1:34" ht="15">
      <c r="A822" s="3" t="s">
        <v>1730</v>
      </c>
      <c r="B822" s="4">
        <v>7</v>
      </c>
      <c r="C822" s="3" t="s">
        <v>217</v>
      </c>
      <c r="D822" s="3" t="s">
        <v>1731</v>
      </c>
      <c r="E822" s="3" t="s">
        <v>436</v>
      </c>
      <c r="F822" s="5"/>
      <c r="H822" s="3" t="s">
        <v>2019</v>
      </c>
      <c r="I822" s="6">
        <v>12</v>
      </c>
      <c r="J822" t="b">
        <f t="shared" si="12"/>
        <v>1</v>
      </c>
      <c r="K822" s="7" t="s">
        <v>1730</v>
      </c>
      <c r="L822" s="7" t="s">
        <v>1731</v>
      </c>
      <c r="M822" s="7" t="s">
        <v>2719</v>
      </c>
      <c r="N822" s="7" t="s">
        <v>2019</v>
      </c>
      <c r="O822" s="6">
        <v>7</v>
      </c>
      <c r="P822" s="7" t="s">
        <v>2014</v>
      </c>
      <c r="Q822" s="7" t="s">
        <v>2055</v>
      </c>
      <c r="R822" s="8"/>
      <c r="S822" s="7" t="s">
        <v>1943</v>
      </c>
      <c r="T822" s="7" t="s">
        <v>436</v>
      </c>
      <c r="U822" s="7" t="s">
        <v>1730</v>
      </c>
      <c r="V822" s="8"/>
      <c r="W822" s="8"/>
      <c r="X822" s="6" t="b">
        <v>0</v>
      </c>
      <c r="Y822" s="7" t="s">
        <v>217</v>
      </c>
      <c r="Z822" s="7" t="s">
        <v>1944</v>
      </c>
      <c r="AA822" s="6" t="b">
        <v>0</v>
      </c>
      <c r="AB822" s="8"/>
      <c r="AC822" s="8"/>
      <c r="AD822" s="8"/>
      <c r="AE822" s="6">
        <v>34415</v>
      </c>
      <c r="AF822" s="7" t="s">
        <v>436</v>
      </c>
      <c r="AG822" s="7" t="s">
        <v>217</v>
      </c>
      <c r="AH822" s="6">
        <v>12</v>
      </c>
    </row>
    <row r="823" spans="1:34" ht="15">
      <c r="A823" s="3" t="s">
        <v>1732</v>
      </c>
      <c r="B823" s="4">
        <v>7</v>
      </c>
      <c r="C823" s="3" t="s">
        <v>217</v>
      </c>
      <c r="D823" s="3" t="s">
        <v>1733</v>
      </c>
      <c r="E823" s="3" t="s">
        <v>433</v>
      </c>
      <c r="F823" s="5"/>
      <c r="H823" s="3" t="s">
        <v>2019</v>
      </c>
      <c r="I823" s="6">
        <v>12</v>
      </c>
      <c r="J823" t="b">
        <f t="shared" si="12"/>
        <v>1</v>
      </c>
      <c r="K823" s="7" t="s">
        <v>1732</v>
      </c>
      <c r="L823" s="7" t="s">
        <v>1733</v>
      </c>
      <c r="M823" s="7" t="s">
        <v>2720</v>
      </c>
      <c r="N823" s="7" t="s">
        <v>2019</v>
      </c>
      <c r="O823" s="6">
        <v>7</v>
      </c>
      <c r="P823" s="7" t="s">
        <v>2014</v>
      </c>
      <c r="Q823" s="7" t="s">
        <v>2093</v>
      </c>
      <c r="R823" s="8"/>
      <c r="S823" s="7" t="s">
        <v>1943</v>
      </c>
      <c r="T823" s="7" t="s">
        <v>433</v>
      </c>
      <c r="U823" s="7" t="s">
        <v>1732</v>
      </c>
      <c r="V823" s="8"/>
      <c r="W823" s="8"/>
      <c r="X823" s="6" t="b">
        <v>0</v>
      </c>
      <c r="Y823" s="7" t="s">
        <v>217</v>
      </c>
      <c r="Z823" s="7" t="s">
        <v>1944</v>
      </c>
      <c r="AA823" s="6" t="b">
        <v>0</v>
      </c>
      <c r="AB823" s="6">
        <v>6344</v>
      </c>
      <c r="AC823" s="6">
        <v>1293</v>
      </c>
      <c r="AD823" s="6">
        <v>1068</v>
      </c>
      <c r="AE823" s="6">
        <v>8803</v>
      </c>
      <c r="AF823" s="7" t="s">
        <v>433</v>
      </c>
      <c r="AG823" s="7" t="s">
        <v>217</v>
      </c>
      <c r="AH823" s="6">
        <v>12</v>
      </c>
    </row>
    <row r="824" spans="1:34" ht="15">
      <c r="A824" s="3" t="s">
        <v>1734</v>
      </c>
      <c r="B824" s="4">
        <v>6</v>
      </c>
      <c r="C824" s="3" t="s">
        <v>220</v>
      </c>
      <c r="D824" s="3" t="s">
        <v>1735</v>
      </c>
      <c r="E824" s="3" t="s">
        <v>436</v>
      </c>
      <c r="F824" s="5"/>
      <c r="H824" s="3" t="s">
        <v>2019</v>
      </c>
      <c r="I824" s="6">
        <v>12</v>
      </c>
      <c r="J824" t="b">
        <f t="shared" si="12"/>
        <v>1</v>
      </c>
      <c r="K824" s="7" t="s">
        <v>1734</v>
      </c>
      <c r="L824" s="7" t="s">
        <v>1735</v>
      </c>
      <c r="M824" s="7" t="s">
        <v>2721</v>
      </c>
      <c r="N824" s="7" t="s">
        <v>2019</v>
      </c>
      <c r="O824" s="6">
        <v>6</v>
      </c>
      <c r="P824" s="7" t="s">
        <v>2015</v>
      </c>
      <c r="Q824" s="7" t="s">
        <v>2066</v>
      </c>
      <c r="R824" s="8"/>
      <c r="S824" s="7" t="s">
        <v>1943</v>
      </c>
      <c r="T824" s="7" t="s">
        <v>436</v>
      </c>
      <c r="U824" s="7" t="s">
        <v>1734</v>
      </c>
      <c r="V824" s="8"/>
      <c r="W824" s="8"/>
      <c r="X824" s="6" t="b">
        <v>0</v>
      </c>
      <c r="Y824" s="7" t="s">
        <v>220</v>
      </c>
      <c r="Z824" s="7" t="s">
        <v>1944</v>
      </c>
      <c r="AA824" s="6" t="b">
        <v>0</v>
      </c>
      <c r="AB824" s="6">
        <v>3398</v>
      </c>
      <c r="AC824" s="6">
        <v>285</v>
      </c>
      <c r="AD824" s="6">
        <v>284</v>
      </c>
      <c r="AE824" s="6">
        <v>3975</v>
      </c>
      <c r="AF824" s="7" t="s">
        <v>436</v>
      </c>
      <c r="AG824" s="7" t="s">
        <v>220</v>
      </c>
      <c r="AH824" s="6">
        <v>12</v>
      </c>
    </row>
    <row r="825" spans="1:34" ht="15">
      <c r="A825" s="3" t="s">
        <v>1736</v>
      </c>
      <c r="B825" s="4">
        <v>6</v>
      </c>
      <c r="C825" s="3" t="s">
        <v>220</v>
      </c>
      <c r="D825" s="3" t="s">
        <v>1737</v>
      </c>
      <c r="E825" s="3" t="s">
        <v>436</v>
      </c>
      <c r="F825" s="5"/>
      <c r="H825" s="3" t="s">
        <v>2019</v>
      </c>
      <c r="I825" s="6">
        <v>12</v>
      </c>
      <c r="J825" t="b">
        <f t="shared" si="12"/>
        <v>1</v>
      </c>
      <c r="K825" s="7" t="s">
        <v>1736</v>
      </c>
      <c r="L825" s="7" t="s">
        <v>1737</v>
      </c>
      <c r="M825" s="7" t="s">
        <v>2722</v>
      </c>
      <c r="N825" s="7" t="s">
        <v>2019</v>
      </c>
      <c r="O825" s="6">
        <v>6</v>
      </c>
      <c r="P825" s="7" t="s">
        <v>2015</v>
      </c>
      <c r="Q825" s="7" t="s">
        <v>2045</v>
      </c>
      <c r="R825" s="8"/>
      <c r="S825" s="7" t="s">
        <v>1943</v>
      </c>
      <c r="T825" s="7" t="s">
        <v>436</v>
      </c>
      <c r="U825" s="7" t="s">
        <v>1736</v>
      </c>
      <c r="V825" s="8"/>
      <c r="W825" s="8"/>
      <c r="X825" s="6" t="b">
        <v>0</v>
      </c>
      <c r="Y825" s="7" t="s">
        <v>220</v>
      </c>
      <c r="Z825" s="7" t="s">
        <v>1944</v>
      </c>
      <c r="AA825" s="6" t="b">
        <v>0</v>
      </c>
      <c r="AB825" s="6">
        <v>29069</v>
      </c>
      <c r="AC825" s="6">
        <v>2831</v>
      </c>
      <c r="AD825" s="6">
        <v>885</v>
      </c>
      <c r="AE825" s="6">
        <v>32785</v>
      </c>
      <c r="AF825" s="7" t="s">
        <v>436</v>
      </c>
      <c r="AG825" s="7" t="s">
        <v>220</v>
      </c>
      <c r="AH825" s="6">
        <v>12</v>
      </c>
    </row>
    <row r="826" spans="1:34" ht="15">
      <c r="A826" s="3" t="s">
        <v>1738</v>
      </c>
      <c r="B826" s="4">
        <v>6</v>
      </c>
      <c r="C826" s="3" t="s">
        <v>220</v>
      </c>
      <c r="D826" s="3" t="s">
        <v>1739</v>
      </c>
      <c r="E826" s="3" t="s">
        <v>436</v>
      </c>
      <c r="F826" s="5"/>
      <c r="H826" s="3" t="s">
        <v>2019</v>
      </c>
      <c r="I826" s="6">
        <v>12</v>
      </c>
      <c r="J826" t="b">
        <f t="shared" si="12"/>
        <v>1</v>
      </c>
      <c r="K826" s="7" t="s">
        <v>1738</v>
      </c>
      <c r="L826" s="7" t="s">
        <v>1739</v>
      </c>
      <c r="M826" s="7" t="s">
        <v>2723</v>
      </c>
      <c r="N826" s="7" t="s">
        <v>2019</v>
      </c>
      <c r="O826" s="6">
        <v>6</v>
      </c>
      <c r="P826" s="7" t="s">
        <v>2015</v>
      </c>
      <c r="Q826" s="7" t="s">
        <v>2051</v>
      </c>
      <c r="R826" s="8"/>
      <c r="S826" s="7" t="s">
        <v>1943</v>
      </c>
      <c r="T826" s="7" t="s">
        <v>436</v>
      </c>
      <c r="U826" s="7" t="s">
        <v>1738</v>
      </c>
      <c r="V826" s="8"/>
      <c r="W826" s="8"/>
      <c r="X826" s="6" t="b">
        <v>0</v>
      </c>
      <c r="Y826" s="7" t="s">
        <v>220</v>
      </c>
      <c r="Z826" s="7" t="s">
        <v>1944</v>
      </c>
      <c r="AA826" s="6" t="b">
        <v>0</v>
      </c>
      <c r="AB826" s="6">
        <v>7824</v>
      </c>
      <c r="AC826" s="6">
        <v>789</v>
      </c>
      <c r="AD826" s="6">
        <v>726</v>
      </c>
      <c r="AE826" s="6">
        <v>9339</v>
      </c>
      <c r="AF826" s="7" t="s">
        <v>436</v>
      </c>
      <c r="AG826" s="7" t="s">
        <v>220</v>
      </c>
      <c r="AH826" s="6">
        <v>12</v>
      </c>
    </row>
    <row r="827" spans="1:34" ht="15">
      <c r="A827" s="3" t="s">
        <v>1740</v>
      </c>
      <c r="B827" s="4">
        <v>6</v>
      </c>
      <c r="C827" s="3" t="s">
        <v>220</v>
      </c>
      <c r="D827" s="3" t="s">
        <v>1741</v>
      </c>
      <c r="E827" s="3" t="s">
        <v>428</v>
      </c>
      <c r="F827" s="5"/>
      <c r="H827" s="3" t="s">
        <v>2019</v>
      </c>
      <c r="I827" s="6">
        <v>12</v>
      </c>
      <c r="J827" t="b">
        <f t="shared" si="12"/>
        <v>1</v>
      </c>
      <c r="K827" s="7" t="s">
        <v>1740</v>
      </c>
      <c r="L827" s="7" t="s">
        <v>1741</v>
      </c>
      <c r="M827" s="7" t="s">
        <v>2724</v>
      </c>
      <c r="N827" s="7" t="s">
        <v>2019</v>
      </c>
      <c r="O827" s="6">
        <v>6</v>
      </c>
      <c r="P827" s="7" t="s">
        <v>2015</v>
      </c>
      <c r="Q827" s="7" t="s">
        <v>2053</v>
      </c>
      <c r="R827" s="8"/>
      <c r="S827" s="7" t="s">
        <v>1943</v>
      </c>
      <c r="T827" s="7" t="s">
        <v>428</v>
      </c>
      <c r="U827" s="7" t="s">
        <v>1740</v>
      </c>
      <c r="V827" s="8"/>
      <c r="W827" s="8"/>
      <c r="X827" s="6" t="b">
        <v>0</v>
      </c>
      <c r="Y827" s="7" t="s">
        <v>220</v>
      </c>
      <c r="Z827" s="7" t="s">
        <v>1944</v>
      </c>
      <c r="AA827" s="6" t="b">
        <v>0</v>
      </c>
      <c r="AB827" s="6">
        <v>63894</v>
      </c>
      <c r="AC827" s="6">
        <v>9954</v>
      </c>
      <c r="AD827" s="6">
        <v>8418</v>
      </c>
      <c r="AE827" s="6">
        <v>82266</v>
      </c>
      <c r="AF827" s="7" t="s">
        <v>428</v>
      </c>
      <c r="AG827" s="7" t="s">
        <v>220</v>
      </c>
      <c r="AH827" s="6">
        <v>12</v>
      </c>
    </row>
    <row r="828" spans="1:34" ht="15">
      <c r="A828" s="3" t="s">
        <v>1742</v>
      </c>
      <c r="B828" s="4">
        <v>6</v>
      </c>
      <c r="C828" s="3" t="s">
        <v>220</v>
      </c>
      <c r="D828" s="3" t="s">
        <v>1743</v>
      </c>
      <c r="E828" s="3" t="s">
        <v>436</v>
      </c>
      <c r="F828" s="5"/>
      <c r="H828" s="3" t="s">
        <v>2019</v>
      </c>
      <c r="I828" s="6">
        <v>12</v>
      </c>
      <c r="J828" t="b">
        <f t="shared" si="12"/>
        <v>1</v>
      </c>
      <c r="K828" s="7" t="s">
        <v>1742</v>
      </c>
      <c r="L828" s="7" t="s">
        <v>1743</v>
      </c>
      <c r="M828" s="7" t="s">
        <v>2725</v>
      </c>
      <c r="N828" s="7" t="s">
        <v>2019</v>
      </c>
      <c r="O828" s="6">
        <v>6</v>
      </c>
      <c r="P828" s="7" t="s">
        <v>2015</v>
      </c>
      <c r="Q828" s="7" t="s">
        <v>2036</v>
      </c>
      <c r="R828" s="8"/>
      <c r="S828" s="7" t="s">
        <v>1943</v>
      </c>
      <c r="T828" s="7" t="s">
        <v>436</v>
      </c>
      <c r="U828" s="7" t="s">
        <v>1742</v>
      </c>
      <c r="V828" s="8"/>
      <c r="W828" s="8"/>
      <c r="X828" s="6" t="b">
        <v>0</v>
      </c>
      <c r="Y828" s="7" t="s">
        <v>220</v>
      </c>
      <c r="Z828" s="7" t="s">
        <v>1944</v>
      </c>
      <c r="AA828" s="6" t="b">
        <v>0</v>
      </c>
      <c r="AB828" s="6">
        <v>39584</v>
      </c>
      <c r="AC828" s="6">
        <v>3885</v>
      </c>
      <c r="AD828" s="6">
        <v>5490</v>
      </c>
      <c r="AE828" s="6">
        <v>49388</v>
      </c>
      <c r="AF828" s="7" t="s">
        <v>436</v>
      </c>
      <c r="AG828" s="7" t="s">
        <v>220</v>
      </c>
      <c r="AH828" s="6">
        <v>12</v>
      </c>
    </row>
    <row r="829" spans="1:34" ht="15">
      <c r="A829" s="3" t="s">
        <v>1744</v>
      </c>
      <c r="B829" s="4">
        <v>6</v>
      </c>
      <c r="C829" s="3" t="s">
        <v>220</v>
      </c>
      <c r="D829" s="3" t="s">
        <v>1745</v>
      </c>
      <c r="E829" s="3" t="s">
        <v>436</v>
      </c>
      <c r="F829" s="5"/>
      <c r="H829" s="3" t="s">
        <v>2019</v>
      </c>
      <c r="I829" s="6">
        <v>12</v>
      </c>
      <c r="J829" t="b">
        <f t="shared" si="12"/>
        <v>1</v>
      </c>
      <c r="K829" s="7" t="s">
        <v>1744</v>
      </c>
      <c r="L829" s="7" t="s">
        <v>1745</v>
      </c>
      <c r="M829" s="7" t="s">
        <v>2726</v>
      </c>
      <c r="N829" s="7" t="s">
        <v>2019</v>
      </c>
      <c r="O829" s="6">
        <v>6</v>
      </c>
      <c r="P829" s="7" t="s">
        <v>2015</v>
      </c>
      <c r="Q829" s="7" t="s">
        <v>2055</v>
      </c>
      <c r="R829" s="8"/>
      <c r="S829" s="7" t="s">
        <v>1943</v>
      </c>
      <c r="T829" s="7" t="s">
        <v>436</v>
      </c>
      <c r="U829" s="7" t="s">
        <v>1744</v>
      </c>
      <c r="V829" s="8"/>
      <c r="W829" s="8"/>
      <c r="X829" s="6" t="b">
        <v>0</v>
      </c>
      <c r="Y829" s="7" t="s">
        <v>220</v>
      </c>
      <c r="Z829" s="7" t="s">
        <v>1944</v>
      </c>
      <c r="AA829" s="6" t="b">
        <v>0</v>
      </c>
      <c r="AB829" s="6">
        <v>2450</v>
      </c>
      <c r="AC829" s="6">
        <v>328</v>
      </c>
      <c r="AD829" s="6">
        <v>217</v>
      </c>
      <c r="AE829" s="6">
        <v>3069</v>
      </c>
      <c r="AF829" s="7" t="s">
        <v>436</v>
      </c>
      <c r="AG829" s="7" t="s">
        <v>220</v>
      </c>
      <c r="AH829" s="6">
        <v>12</v>
      </c>
    </row>
    <row r="830" spans="1:34" ht="15">
      <c r="A830" s="3" t="s">
        <v>1746</v>
      </c>
      <c r="B830" s="4">
        <v>6</v>
      </c>
      <c r="C830" s="3" t="s">
        <v>220</v>
      </c>
      <c r="D830" s="3" t="s">
        <v>1747</v>
      </c>
      <c r="E830" s="3" t="s">
        <v>436</v>
      </c>
      <c r="F830" s="5"/>
      <c r="H830" s="3" t="s">
        <v>2019</v>
      </c>
      <c r="I830" s="6">
        <v>12</v>
      </c>
      <c r="J830" t="b">
        <f t="shared" si="12"/>
        <v>1</v>
      </c>
      <c r="K830" s="7" t="s">
        <v>1746</v>
      </c>
      <c r="L830" s="7" t="s">
        <v>1747</v>
      </c>
      <c r="M830" s="7" t="s">
        <v>2727</v>
      </c>
      <c r="N830" s="7" t="s">
        <v>2019</v>
      </c>
      <c r="O830" s="6">
        <v>6</v>
      </c>
      <c r="P830" s="7" t="s">
        <v>2015</v>
      </c>
      <c r="Q830" s="7" t="s">
        <v>2093</v>
      </c>
      <c r="R830" s="8"/>
      <c r="S830" s="7" t="s">
        <v>1943</v>
      </c>
      <c r="T830" s="7" t="s">
        <v>436</v>
      </c>
      <c r="U830" s="7" t="s">
        <v>1746</v>
      </c>
      <c r="V830" s="8"/>
      <c r="W830" s="8"/>
      <c r="X830" s="6" t="b">
        <v>0</v>
      </c>
      <c r="Y830" s="7" t="s">
        <v>220</v>
      </c>
      <c r="Z830" s="7" t="s">
        <v>1944</v>
      </c>
      <c r="AA830" s="6" t="b">
        <v>0</v>
      </c>
      <c r="AB830" s="6">
        <v>1042</v>
      </c>
      <c r="AC830" s="6">
        <v>21</v>
      </c>
      <c r="AD830" s="6">
        <v>20</v>
      </c>
      <c r="AE830" s="6">
        <v>1083</v>
      </c>
      <c r="AF830" s="7" t="s">
        <v>436</v>
      </c>
      <c r="AG830" s="7" t="s">
        <v>220</v>
      </c>
      <c r="AH830" s="6">
        <v>12</v>
      </c>
    </row>
    <row r="831" spans="1:34" ht="15">
      <c r="A831" s="3" t="s">
        <v>1748</v>
      </c>
      <c r="B831" s="4">
        <v>6</v>
      </c>
      <c r="C831" s="3" t="s">
        <v>220</v>
      </c>
      <c r="D831" s="3" t="s">
        <v>1749</v>
      </c>
      <c r="E831" s="3" t="s">
        <v>436</v>
      </c>
      <c r="F831" s="5"/>
      <c r="H831" s="3" t="s">
        <v>2019</v>
      </c>
      <c r="I831" s="6">
        <v>12</v>
      </c>
      <c r="J831" t="b">
        <f t="shared" si="12"/>
        <v>1</v>
      </c>
      <c r="K831" s="7" t="s">
        <v>1748</v>
      </c>
      <c r="L831" s="7" t="s">
        <v>1749</v>
      </c>
      <c r="M831" s="7" t="s">
        <v>2728</v>
      </c>
      <c r="N831" s="7" t="s">
        <v>2019</v>
      </c>
      <c r="O831" s="6">
        <v>6</v>
      </c>
      <c r="P831" s="7" t="s">
        <v>2015</v>
      </c>
      <c r="Q831" s="7" t="s">
        <v>2039</v>
      </c>
      <c r="R831" s="8"/>
      <c r="S831" s="7" t="s">
        <v>1943</v>
      </c>
      <c r="T831" s="7" t="s">
        <v>436</v>
      </c>
      <c r="U831" s="7" t="s">
        <v>1748</v>
      </c>
      <c r="V831" s="8"/>
      <c r="W831" s="8"/>
      <c r="X831" s="6" t="b">
        <v>0</v>
      </c>
      <c r="Y831" s="7" t="s">
        <v>220</v>
      </c>
      <c r="Z831" s="7" t="s">
        <v>1944</v>
      </c>
      <c r="AA831" s="6" t="b">
        <v>0</v>
      </c>
      <c r="AB831" s="6">
        <v>4890</v>
      </c>
      <c r="AC831" s="6">
        <v>745</v>
      </c>
      <c r="AD831" s="6">
        <v>739</v>
      </c>
      <c r="AE831" s="6">
        <v>6374</v>
      </c>
      <c r="AF831" s="7" t="s">
        <v>436</v>
      </c>
      <c r="AG831" s="7" t="s">
        <v>220</v>
      </c>
      <c r="AH831" s="6">
        <v>12</v>
      </c>
    </row>
    <row r="832" spans="1:34" ht="15">
      <c r="A832" s="3" t="s">
        <v>1750</v>
      </c>
      <c r="B832" s="4">
        <v>6</v>
      </c>
      <c r="C832" s="3" t="s">
        <v>220</v>
      </c>
      <c r="D832" s="3" t="s">
        <v>1751</v>
      </c>
      <c r="E832" s="3" t="s">
        <v>436</v>
      </c>
      <c r="F832" s="5"/>
      <c r="H832" s="3" t="s">
        <v>2019</v>
      </c>
      <c r="I832" s="6">
        <v>12</v>
      </c>
      <c r="J832" t="b">
        <f t="shared" si="12"/>
        <v>1</v>
      </c>
      <c r="K832" s="7" t="s">
        <v>1750</v>
      </c>
      <c r="L832" s="7" t="s">
        <v>1751</v>
      </c>
      <c r="M832" s="7" t="s">
        <v>2729</v>
      </c>
      <c r="N832" s="7" t="s">
        <v>2019</v>
      </c>
      <c r="O832" s="6">
        <v>6</v>
      </c>
      <c r="P832" s="7" t="s">
        <v>2015</v>
      </c>
      <c r="Q832" s="7" t="s">
        <v>2069</v>
      </c>
      <c r="R832" s="8"/>
      <c r="S832" s="7" t="s">
        <v>1943</v>
      </c>
      <c r="T832" s="7" t="s">
        <v>436</v>
      </c>
      <c r="U832" s="7" t="s">
        <v>1750</v>
      </c>
      <c r="V832" s="8"/>
      <c r="W832" s="8"/>
      <c r="X832" s="6" t="b">
        <v>0</v>
      </c>
      <c r="Y832" s="7" t="s">
        <v>220</v>
      </c>
      <c r="Z832" s="7" t="s">
        <v>1944</v>
      </c>
      <c r="AA832" s="6" t="b">
        <v>0</v>
      </c>
      <c r="AB832" s="6">
        <v>25973</v>
      </c>
      <c r="AC832" s="6">
        <v>2307</v>
      </c>
      <c r="AD832" s="6">
        <v>2521</v>
      </c>
      <c r="AE832" s="6">
        <v>32584</v>
      </c>
      <c r="AF832" s="7" t="s">
        <v>436</v>
      </c>
      <c r="AG832" s="7" t="s">
        <v>220</v>
      </c>
      <c r="AH832" s="6">
        <v>12</v>
      </c>
    </row>
    <row r="833" spans="1:34" ht="15">
      <c r="A833" s="3" t="s">
        <v>1752</v>
      </c>
      <c r="B833" s="4">
        <v>8</v>
      </c>
      <c r="C833" s="3" t="s">
        <v>223</v>
      </c>
      <c r="D833" s="3" t="s">
        <v>1753</v>
      </c>
      <c r="E833" s="3" t="s">
        <v>433</v>
      </c>
      <c r="F833" s="5"/>
      <c r="H833" s="3" t="s">
        <v>2019</v>
      </c>
      <c r="I833" s="6">
        <v>12</v>
      </c>
      <c r="J833" t="b">
        <f t="shared" si="12"/>
        <v>1</v>
      </c>
      <c r="K833" s="7" t="s">
        <v>1752</v>
      </c>
      <c r="L833" s="7" t="s">
        <v>1753</v>
      </c>
      <c r="M833" s="7" t="s">
        <v>2730</v>
      </c>
      <c r="N833" s="7" t="s">
        <v>2019</v>
      </c>
      <c r="O833" s="6">
        <v>8</v>
      </c>
      <c r="P833" s="7" t="s">
        <v>2016</v>
      </c>
      <c r="Q833" s="7" t="s">
        <v>2066</v>
      </c>
      <c r="R833" s="8"/>
      <c r="S833" s="7" t="s">
        <v>1943</v>
      </c>
      <c r="T833" s="7" t="s">
        <v>433</v>
      </c>
      <c r="U833" s="7" t="s">
        <v>1752</v>
      </c>
      <c r="V833" s="8"/>
      <c r="W833" s="8"/>
      <c r="X833" s="6" t="b">
        <v>0</v>
      </c>
      <c r="Y833" s="7" t="s">
        <v>223</v>
      </c>
      <c r="Z833" s="7" t="s">
        <v>1944</v>
      </c>
      <c r="AA833" s="6" t="b">
        <v>0</v>
      </c>
      <c r="AB833" s="8"/>
      <c r="AC833" s="8"/>
      <c r="AD833" s="8"/>
      <c r="AE833" s="8"/>
      <c r="AF833" s="7" t="s">
        <v>433</v>
      </c>
      <c r="AG833" s="7" t="s">
        <v>223</v>
      </c>
      <c r="AH833" s="6">
        <v>12</v>
      </c>
    </row>
    <row r="834" spans="1:34" ht="15">
      <c r="A834" s="3" t="s">
        <v>1754</v>
      </c>
      <c r="B834" s="4">
        <v>8</v>
      </c>
      <c r="C834" s="3" t="s">
        <v>223</v>
      </c>
      <c r="D834" s="3" t="s">
        <v>1755</v>
      </c>
      <c r="E834" s="3" t="s">
        <v>436</v>
      </c>
      <c r="F834" s="5"/>
      <c r="H834" s="3" t="s">
        <v>2019</v>
      </c>
      <c r="I834" s="6">
        <v>12</v>
      </c>
      <c r="J834" t="b">
        <f t="shared" si="12"/>
        <v>1</v>
      </c>
      <c r="K834" s="7" t="s">
        <v>1754</v>
      </c>
      <c r="L834" s="7" t="s">
        <v>1755</v>
      </c>
      <c r="M834" s="7" t="s">
        <v>2731</v>
      </c>
      <c r="N834" s="7" t="s">
        <v>2019</v>
      </c>
      <c r="O834" s="6">
        <v>8</v>
      </c>
      <c r="P834" s="7" t="s">
        <v>2016</v>
      </c>
      <c r="Q834" s="7" t="s">
        <v>2045</v>
      </c>
      <c r="R834" s="8"/>
      <c r="S834" s="7" t="s">
        <v>1943</v>
      </c>
      <c r="T834" s="7" t="s">
        <v>436</v>
      </c>
      <c r="U834" s="7" t="s">
        <v>1754</v>
      </c>
      <c r="V834" s="8"/>
      <c r="W834" s="8"/>
      <c r="X834" s="6" t="b">
        <v>0</v>
      </c>
      <c r="Y834" s="7" t="s">
        <v>223</v>
      </c>
      <c r="Z834" s="7" t="s">
        <v>1944</v>
      </c>
      <c r="AA834" s="6" t="b">
        <v>0</v>
      </c>
      <c r="AB834" s="6">
        <v>64935</v>
      </c>
      <c r="AC834" s="6">
        <v>2980</v>
      </c>
      <c r="AD834" s="6">
        <v>3533</v>
      </c>
      <c r="AE834" s="6">
        <v>71818</v>
      </c>
      <c r="AF834" s="7" t="s">
        <v>436</v>
      </c>
      <c r="AG834" s="7" t="s">
        <v>223</v>
      </c>
      <c r="AH834" s="6">
        <v>12</v>
      </c>
    </row>
    <row r="835" spans="1:34" ht="15">
      <c r="A835" s="3" t="s">
        <v>1756</v>
      </c>
      <c r="B835" s="4">
        <v>8</v>
      </c>
      <c r="C835" s="3" t="s">
        <v>223</v>
      </c>
      <c r="D835" s="3" t="s">
        <v>1757</v>
      </c>
      <c r="E835" s="3" t="s">
        <v>436</v>
      </c>
      <c r="F835" s="5"/>
      <c r="H835" s="3" t="s">
        <v>2019</v>
      </c>
      <c r="I835" s="6">
        <v>12</v>
      </c>
      <c r="J835" t="b">
        <f t="shared" ref="J835:J898" si="13">A835=K835</f>
        <v>1</v>
      </c>
      <c r="K835" s="7" t="s">
        <v>1756</v>
      </c>
      <c r="L835" s="7" t="s">
        <v>1757</v>
      </c>
      <c r="M835" s="7" t="s">
        <v>2732</v>
      </c>
      <c r="N835" s="7" t="s">
        <v>2019</v>
      </c>
      <c r="O835" s="6">
        <v>8</v>
      </c>
      <c r="P835" s="7" t="s">
        <v>2016</v>
      </c>
      <c r="Q835" s="7" t="s">
        <v>2051</v>
      </c>
      <c r="R835" s="8"/>
      <c r="S835" s="7" t="s">
        <v>1943</v>
      </c>
      <c r="T835" s="7" t="s">
        <v>436</v>
      </c>
      <c r="U835" s="7" t="s">
        <v>1756</v>
      </c>
      <c r="V835" s="8"/>
      <c r="W835" s="8"/>
      <c r="X835" s="6" t="b">
        <v>0</v>
      </c>
      <c r="Y835" s="7" t="s">
        <v>223</v>
      </c>
      <c r="Z835" s="7" t="s">
        <v>1944</v>
      </c>
      <c r="AA835" s="6" t="b">
        <v>0</v>
      </c>
      <c r="AB835" s="6">
        <v>39779</v>
      </c>
      <c r="AC835" s="6">
        <v>4032</v>
      </c>
      <c r="AD835" s="6">
        <v>1728</v>
      </c>
      <c r="AE835" s="6">
        <v>45539</v>
      </c>
      <c r="AF835" s="7" t="s">
        <v>436</v>
      </c>
      <c r="AG835" s="7" t="s">
        <v>223</v>
      </c>
      <c r="AH835" s="6">
        <v>12</v>
      </c>
    </row>
    <row r="836" spans="1:34" ht="15">
      <c r="A836" s="3" t="s">
        <v>1758</v>
      </c>
      <c r="B836" s="4">
        <v>8</v>
      </c>
      <c r="C836" s="3" t="s">
        <v>223</v>
      </c>
      <c r="D836" s="3" t="s">
        <v>1759</v>
      </c>
      <c r="E836" s="3" t="s">
        <v>436</v>
      </c>
      <c r="F836" s="5"/>
      <c r="H836" s="3" t="s">
        <v>2019</v>
      </c>
      <c r="I836" s="6">
        <v>12</v>
      </c>
      <c r="J836" t="b">
        <f t="shared" si="13"/>
        <v>1</v>
      </c>
      <c r="K836" s="7" t="s">
        <v>1758</v>
      </c>
      <c r="L836" s="7" t="s">
        <v>1759</v>
      </c>
      <c r="M836" s="7" t="s">
        <v>2733</v>
      </c>
      <c r="N836" s="7" t="s">
        <v>2019</v>
      </c>
      <c r="O836" s="6">
        <v>8</v>
      </c>
      <c r="P836" s="7" t="s">
        <v>2016</v>
      </c>
      <c r="Q836" s="7" t="s">
        <v>2053</v>
      </c>
      <c r="R836" s="8"/>
      <c r="S836" s="7" t="s">
        <v>1943</v>
      </c>
      <c r="T836" s="7" t="s">
        <v>436</v>
      </c>
      <c r="U836" s="7" t="s">
        <v>1758</v>
      </c>
      <c r="V836" s="8"/>
      <c r="W836" s="8"/>
      <c r="X836" s="6" t="b">
        <v>0</v>
      </c>
      <c r="Y836" s="7" t="s">
        <v>223</v>
      </c>
      <c r="Z836" s="7" t="s">
        <v>1944</v>
      </c>
      <c r="AA836" s="6" t="b">
        <v>0</v>
      </c>
      <c r="AB836" s="8"/>
      <c r="AC836" s="8"/>
      <c r="AD836" s="8"/>
      <c r="AE836" s="8"/>
      <c r="AF836" s="7" t="s">
        <v>436</v>
      </c>
      <c r="AG836" s="7" t="s">
        <v>223</v>
      </c>
      <c r="AH836" s="6">
        <v>12</v>
      </c>
    </row>
    <row r="837" spans="1:34" ht="15">
      <c r="A837" s="3" t="s">
        <v>1760</v>
      </c>
      <c r="B837" s="4">
        <v>8</v>
      </c>
      <c r="C837" s="3" t="s">
        <v>223</v>
      </c>
      <c r="D837" s="3" t="s">
        <v>1761</v>
      </c>
      <c r="E837" s="3" t="s">
        <v>436</v>
      </c>
      <c r="F837" s="5"/>
      <c r="H837" s="3" t="s">
        <v>2019</v>
      </c>
      <c r="I837" s="6">
        <v>12</v>
      </c>
      <c r="J837" t="b">
        <f t="shared" si="13"/>
        <v>1</v>
      </c>
      <c r="K837" s="7" t="s">
        <v>1760</v>
      </c>
      <c r="L837" s="7" t="s">
        <v>1761</v>
      </c>
      <c r="M837" s="7" t="s">
        <v>2734</v>
      </c>
      <c r="N837" s="7" t="s">
        <v>2019</v>
      </c>
      <c r="O837" s="6">
        <v>8</v>
      </c>
      <c r="P837" s="7" t="s">
        <v>2016</v>
      </c>
      <c r="Q837" s="7" t="s">
        <v>2036</v>
      </c>
      <c r="R837" s="8"/>
      <c r="S837" s="7" t="s">
        <v>1943</v>
      </c>
      <c r="T837" s="7" t="s">
        <v>436</v>
      </c>
      <c r="U837" s="7" t="s">
        <v>1760</v>
      </c>
      <c r="V837" s="8"/>
      <c r="W837" s="8"/>
      <c r="X837" s="6" t="b">
        <v>0</v>
      </c>
      <c r="Y837" s="7" t="s">
        <v>223</v>
      </c>
      <c r="Z837" s="7" t="s">
        <v>1944</v>
      </c>
      <c r="AA837" s="6" t="b">
        <v>0</v>
      </c>
      <c r="AB837" s="6">
        <v>20476</v>
      </c>
      <c r="AC837" s="6">
        <v>520</v>
      </c>
      <c r="AD837" s="6">
        <v>329</v>
      </c>
      <c r="AE837" s="6">
        <v>23226</v>
      </c>
      <c r="AF837" s="7" t="s">
        <v>436</v>
      </c>
      <c r="AG837" s="7" t="s">
        <v>223</v>
      </c>
      <c r="AH837" s="6">
        <v>12</v>
      </c>
    </row>
    <row r="838" spans="1:34" ht="15">
      <c r="A838" s="3" t="s">
        <v>1762</v>
      </c>
      <c r="B838" s="4">
        <v>8</v>
      </c>
      <c r="C838" s="3" t="s">
        <v>223</v>
      </c>
      <c r="D838" s="3" t="s">
        <v>1763</v>
      </c>
      <c r="E838" s="3" t="s">
        <v>436</v>
      </c>
      <c r="F838" s="5"/>
      <c r="H838" s="3" t="s">
        <v>2019</v>
      </c>
      <c r="I838" s="6">
        <v>12</v>
      </c>
      <c r="J838" t="b">
        <f t="shared" si="13"/>
        <v>1</v>
      </c>
      <c r="K838" s="7" t="s">
        <v>1762</v>
      </c>
      <c r="L838" s="7" t="s">
        <v>1763</v>
      </c>
      <c r="M838" s="7" t="s">
        <v>2735</v>
      </c>
      <c r="N838" s="7" t="s">
        <v>2019</v>
      </c>
      <c r="O838" s="6">
        <v>8</v>
      </c>
      <c r="P838" s="7" t="s">
        <v>2016</v>
      </c>
      <c r="Q838" s="7" t="s">
        <v>2093</v>
      </c>
      <c r="R838" s="8"/>
      <c r="S838" s="7" t="s">
        <v>1943</v>
      </c>
      <c r="T838" s="7" t="s">
        <v>436</v>
      </c>
      <c r="U838" s="7" t="s">
        <v>1762</v>
      </c>
      <c r="V838" s="8"/>
      <c r="W838" s="8"/>
      <c r="X838" s="6" t="b">
        <v>0</v>
      </c>
      <c r="Y838" s="7" t="s">
        <v>223</v>
      </c>
      <c r="Z838" s="7" t="s">
        <v>1944</v>
      </c>
      <c r="AA838" s="6" t="b">
        <v>0</v>
      </c>
      <c r="AB838" s="6">
        <v>3659</v>
      </c>
      <c r="AC838" s="6">
        <v>464</v>
      </c>
      <c r="AD838" s="6">
        <v>167</v>
      </c>
      <c r="AE838" s="6">
        <v>4532</v>
      </c>
      <c r="AF838" s="7" t="s">
        <v>436</v>
      </c>
      <c r="AG838" s="7" t="s">
        <v>223</v>
      </c>
      <c r="AH838" s="6">
        <v>12</v>
      </c>
    </row>
    <row r="839" spans="1:34" ht="15">
      <c r="A839" s="3" t="s">
        <v>1764</v>
      </c>
      <c r="B839" s="4">
        <v>8</v>
      </c>
      <c r="C839" s="3" t="s">
        <v>223</v>
      </c>
      <c r="D839" s="3" t="s">
        <v>1765</v>
      </c>
      <c r="E839" s="3" t="s">
        <v>436</v>
      </c>
      <c r="F839" s="5"/>
      <c r="H839" s="3" t="s">
        <v>2019</v>
      </c>
      <c r="I839" s="6">
        <v>12</v>
      </c>
      <c r="J839" t="b">
        <f t="shared" si="13"/>
        <v>1</v>
      </c>
      <c r="K839" s="7" t="s">
        <v>1764</v>
      </c>
      <c r="L839" s="7" t="s">
        <v>1765</v>
      </c>
      <c r="M839" s="7" t="s">
        <v>2736</v>
      </c>
      <c r="N839" s="7" t="s">
        <v>2019</v>
      </c>
      <c r="O839" s="6">
        <v>8</v>
      </c>
      <c r="P839" s="7" t="s">
        <v>2016</v>
      </c>
      <c r="Q839" s="7" t="s">
        <v>2039</v>
      </c>
      <c r="R839" s="8"/>
      <c r="S839" s="7" t="s">
        <v>1943</v>
      </c>
      <c r="T839" s="7" t="s">
        <v>436</v>
      </c>
      <c r="U839" s="7" t="s">
        <v>1764</v>
      </c>
      <c r="V839" s="8"/>
      <c r="W839" s="8"/>
      <c r="X839" s="6" t="b">
        <v>0</v>
      </c>
      <c r="Y839" s="7" t="s">
        <v>223</v>
      </c>
      <c r="Z839" s="7" t="s">
        <v>1944</v>
      </c>
      <c r="AA839" s="6" t="b">
        <v>0</v>
      </c>
      <c r="AB839" s="6">
        <v>77692</v>
      </c>
      <c r="AC839" s="6">
        <v>2672</v>
      </c>
      <c r="AD839" s="6">
        <v>2960</v>
      </c>
      <c r="AE839" s="6">
        <v>83324</v>
      </c>
      <c r="AF839" s="7" t="s">
        <v>436</v>
      </c>
      <c r="AG839" s="7" t="s">
        <v>223</v>
      </c>
      <c r="AH839" s="6">
        <v>12</v>
      </c>
    </row>
    <row r="840" spans="1:34" ht="15">
      <c r="A840" s="3" t="s">
        <v>1766</v>
      </c>
      <c r="B840" s="4">
        <v>8</v>
      </c>
      <c r="C840" s="3" t="s">
        <v>223</v>
      </c>
      <c r="D840" s="3" t="s">
        <v>1767</v>
      </c>
      <c r="E840" s="3" t="s">
        <v>436</v>
      </c>
      <c r="F840" s="5"/>
      <c r="H840" s="3" t="s">
        <v>2019</v>
      </c>
      <c r="I840" s="6">
        <v>12</v>
      </c>
      <c r="J840" t="b">
        <f t="shared" si="13"/>
        <v>1</v>
      </c>
      <c r="K840" s="7" t="s">
        <v>1766</v>
      </c>
      <c r="L840" s="7" t="s">
        <v>1767</v>
      </c>
      <c r="M840" s="7" t="s">
        <v>2737</v>
      </c>
      <c r="N840" s="7" t="s">
        <v>2019</v>
      </c>
      <c r="O840" s="6">
        <v>8</v>
      </c>
      <c r="P840" s="7" t="s">
        <v>2016</v>
      </c>
      <c r="Q840" s="7" t="s">
        <v>2069</v>
      </c>
      <c r="R840" s="8"/>
      <c r="S840" s="7" t="s">
        <v>1943</v>
      </c>
      <c r="T840" s="7" t="s">
        <v>436</v>
      </c>
      <c r="U840" s="7" t="s">
        <v>1766</v>
      </c>
      <c r="V840" s="8"/>
      <c r="W840" s="8"/>
      <c r="X840" s="6" t="b">
        <v>0</v>
      </c>
      <c r="Y840" s="7" t="s">
        <v>223</v>
      </c>
      <c r="Z840" s="7" t="s">
        <v>1944</v>
      </c>
      <c r="AA840" s="6" t="b">
        <v>0</v>
      </c>
      <c r="AB840" s="6">
        <v>3819</v>
      </c>
      <c r="AC840" s="6">
        <v>146</v>
      </c>
      <c r="AD840" s="6">
        <v>104</v>
      </c>
      <c r="AE840" s="6">
        <v>4098</v>
      </c>
      <c r="AF840" s="7" t="s">
        <v>436</v>
      </c>
      <c r="AG840" s="7" t="s">
        <v>223</v>
      </c>
      <c r="AH840" s="6">
        <v>12</v>
      </c>
    </row>
    <row r="841" spans="1:34" ht="15">
      <c r="A841" s="3" t="s">
        <v>1768</v>
      </c>
      <c r="B841" s="4">
        <v>8</v>
      </c>
      <c r="C841" s="3" t="s">
        <v>223</v>
      </c>
      <c r="D841" s="3" t="s">
        <v>1769</v>
      </c>
      <c r="E841" s="3" t="s">
        <v>235</v>
      </c>
      <c r="F841" s="5"/>
      <c r="H841" s="3" t="s">
        <v>2019</v>
      </c>
      <c r="I841" s="6">
        <v>12</v>
      </c>
      <c r="J841" t="b">
        <f t="shared" si="13"/>
        <v>1</v>
      </c>
      <c r="K841" s="7" t="s">
        <v>1768</v>
      </c>
      <c r="L841" s="7" t="s">
        <v>1769</v>
      </c>
      <c r="M841" s="7" t="s">
        <v>2738</v>
      </c>
      <c r="N841" s="7" t="s">
        <v>2019</v>
      </c>
      <c r="O841" s="6">
        <v>8</v>
      </c>
      <c r="P841" s="7" t="s">
        <v>2016</v>
      </c>
      <c r="Q841" s="7" t="s">
        <v>1945</v>
      </c>
      <c r="R841" s="8"/>
      <c r="S841" s="7" t="s">
        <v>1943</v>
      </c>
      <c r="T841" s="7" t="s">
        <v>235</v>
      </c>
      <c r="U841" s="7" t="s">
        <v>1768</v>
      </c>
      <c r="V841" s="8"/>
      <c r="W841" s="8"/>
      <c r="X841" s="6" t="b">
        <v>0</v>
      </c>
      <c r="Y841" s="7" t="s">
        <v>223</v>
      </c>
      <c r="Z841" s="7" t="s">
        <v>1944</v>
      </c>
      <c r="AA841" s="6" t="b">
        <v>0</v>
      </c>
      <c r="AB841" s="6">
        <v>2663</v>
      </c>
      <c r="AC841" s="6">
        <v>152</v>
      </c>
      <c r="AD841" s="6">
        <v>86</v>
      </c>
      <c r="AE841" s="6">
        <v>3187</v>
      </c>
      <c r="AF841" s="7" t="s">
        <v>235</v>
      </c>
      <c r="AG841" s="7" t="s">
        <v>223</v>
      </c>
      <c r="AH841" s="6">
        <v>12</v>
      </c>
    </row>
    <row r="842" spans="1:34" ht="15">
      <c r="A842" s="3" t="s">
        <v>1770</v>
      </c>
      <c r="B842" s="4">
        <v>8</v>
      </c>
      <c r="C842" s="3" t="s">
        <v>226</v>
      </c>
      <c r="D842" s="3" t="s">
        <v>1771</v>
      </c>
      <c r="E842" s="3" t="s">
        <v>436</v>
      </c>
      <c r="F842" s="5"/>
      <c r="H842" s="3" t="s">
        <v>2019</v>
      </c>
      <c r="I842" s="6">
        <v>12</v>
      </c>
      <c r="J842" t="b">
        <f t="shared" si="13"/>
        <v>1</v>
      </c>
      <c r="K842" s="7" t="s">
        <v>1770</v>
      </c>
      <c r="L842" s="7" t="s">
        <v>1771</v>
      </c>
      <c r="M842" s="7" t="s">
        <v>2739</v>
      </c>
      <c r="N842" s="7" t="s">
        <v>2019</v>
      </c>
      <c r="O842" s="6">
        <v>8</v>
      </c>
      <c r="P842" s="7" t="s">
        <v>2017</v>
      </c>
      <c r="Q842" s="7" t="s">
        <v>2045</v>
      </c>
      <c r="R842" s="8"/>
      <c r="S842" s="7" t="s">
        <v>1943</v>
      </c>
      <c r="T842" s="7" t="s">
        <v>436</v>
      </c>
      <c r="U842" s="7" t="s">
        <v>1770</v>
      </c>
      <c r="V842" s="8"/>
      <c r="W842" s="8"/>
      <c r="X842" s="6" t="b">
        <v>0</v>
      </c>
      <c r="Y842" s="7" t="s">
        <v>226</v>
      </c>
      <c r="Z842" s="7" t="s">
        <v>1944</v>
      </c>
      <c r="AA842" s="6" t="b">
        <v>0</v>
      </c>
      <c r="AB842" s="6">
        <v>48703</v>
      </c>
      <c r="AC842" s="6">
        <v>1905</v>
      </c>
      <c r="AD842" s="6">
        <v>1553</v>
      </c>
      <c r="AE842" s="6">
        <v>53120</v>
      </c>
      <c r="AF842" s="7" t="s">
        <v>436</v>
      </c>
      <c r="AG842" s="7" t="s">
        <v>226</v>
      </c>
      <c r="AH842" s="6">
        <v>12</v>
      </c>
    </row>
    <row r="843" spans="1:34" ht="15">
      <c r="A843" s="3" t="s">
        <v>1772</v>
      </c>
      <c r="B843" s="4">
        <v>8</v>
      </c>
      <c r="C843" s="3" t="s">
        <v>226</v>
      </c>
      <c r="D843" s="3" t="s">
        <v>1773</v>
      </c>
      <c r="E843" s="3" t="s">
        <v>436</v>
      </c>
      <c r="F843" s="5"/>
      <c r="H843" s="3" t="s">
        <v>2019</v>
      </c>
      <c r="I843" s="6">
        <v>12</v>
      </c>
      <c r="J843" t="b">
        <f t="shared" si="13"/>
        <v>1</v>
      </c>
      <c r="K843" s="7" t="s">
        <v>1772</v>
      </c>
      <c r="L843" s="7" t="s">
        <v>1773</v>
      </c>
      <c r="M843" s="7" t="s">
        <v>2740</v>
      </c>
      <c r="N843" s="7" t="s">
        <v>2019</v>
      </c>
      <c r="O843" s="6">
        <v>8</v>
      </c>
      <c r="P843" s="7" t="s">
        <v>2017</v>
      </c>
      <c r="Q843" s="7" t="s">
        <v>2051</v>
      </c>
      <c r="R843" s="8"/>
      <c r="S843" s="7" t="s">
        <v>1943</v>
      </c>
      <c r="T843" s="7" t="s">
        <v>436</v>
      </c>
      <c r="U843" s="7" t="s">
        <v>1772</v>
      </c>
      <c r="V843" s="8"/>
      <c r="W843" s="8"/>
      <c r="X843" s="6" t="b">
        <v>0</v>
      </c>
      <c r="Y843" s="7" t="s">
        <v>226</v>
      </c>
      <c r="Z843" s="7" t="s">
        <v>1944</v>
      </c>
      <c r="AA843" s="6" t="b">
        <v>0</v>
      </c>
      <c r="AB843" s="6">
        <v>20255</v>
      </c>
      <c r="AC843" s="6">
        <v>1199</v>
      </c>
      <c r="AD843" s="6">
        <v>732</v>
      </c>
      <c r="AE843" s="6">
        <v>23738</v>
      </c>
      <c r="AF843" s="7" t="s">
        <v>436</v>
      </c>
      <c r="AG843" s="7" t="s">
        <v>226</v>
      </c>
      <c r="AH843" s="6">
        <v>12</v>
      </c>
    </row>
    <row r="844" spans="1:34" ht="15">
      <c r="A844" s="3" t="s">
        <v>1774</v>
      </c>
      <c r="B844" s="4">
        <v>8</v>
      </c>
      <c r="C844" s="3" t="s">
        <v>226</v>
      </c>
      <c r="D844" s="3" t="s">
        <v>1775</v>
      </c>
      <c r="E844" s="3" t="s">
        <v>433</v>
      </c>
      <c r="F844" s="5"/>
      <c r="H844" s="3" t="s">
        <v>2019</v>
      </c>
      <c r="I844" s="6">
        <v>12</v>
      </c>
      <c r="J844" t="b">
        <f t="shared" si="13"/>
        <v>1</v>
      </c>
      <c r="K844" s="7" t="s">
        <v>1774</v>
      </c>
      <c r="L844" s="7" t="s">
        <v>1775</v>
      </c>
      <c r="M844" s="7" t="s">
        <v>2741</v>
      </c>
      <c r="N844" s="7" t="s">
        <v>2019</v>
      </c>
      <c r="O844" s="6">
        <v>8</v>
      </c>
      <c r="P844" s="7" t="s">
        <v>2017</v>
      </c>
      <c r="Q844" s="7" t="s">
        <v>2036</v>
      </c>
      <c r="R844" s="8"/>
      <c r="S844" s="7" t="s">
        <v>1943</v>
      </c>
      <c r="T844" s="7" t="s">
        <v>433</v>
      </c>
      <c r="U844" s="7" t="s">
        <v>1774</v>
      </c>
      <c r="V844" s="8"/>
      <c r="W844" s="8"/>
      <c r="X844" s="6" t="b">
        <v>0</v>
      </c>
      <c r="Y844" s="7" t="s">
        <v>226</v>
      </c>
      <c r="Z844" s="7" t="s">
        <v>1944</v>
      </c>
      <c r="AA844" s="6" t="b">
        <v>0</v>
      </c>
      <c r="AB844" s="6">
        <v>7351</v>
      </c>
      <c r="AC844" s="6">
        <v>608</v>
      </c>
      <c r="AD844" s="6">
        <v>495</v>
      </c>
      <c r="AE844" s="6">
        <v>8522</v>
      </c>
      <c r="AF844" s="7" t="s">
        <v>433</v>
      </c>
      <c r="AG844" s="7" t="s">
        <v>226</v>
      </c>
      <c r="AH844" s="6">
        <v>12</v>
      </c>
    </row>
    <row r="845" spans="1:34" ht="15">
      <c r="A845" s="3" t="s">
        <v>1776</v>
      </c>
      <c r="B845" s="4">
        <v>8</v>
      </c>
      <c r="C845" s="3" t="s">
        <v>229</v>
      </c>
      <c r="D845" s="3" t="s">
        <v>1777</v>
      </c>
      <c r="E845" s="3" t="s">
        <v>433</v>
      </c>
      <c r="F845" s="5"/>
      <c r="H845" s="3" t="s">
        <v>2019</v>
      </c>
      <c r="I845" s="6">
        <v>12</v>
      </c>
      <c r="J845" t="b">
        <f t="shared" si="13"/>
        <v>1</v>
      </c>
      <c r="K845" s="7" t="s">
        <v>1776</v>
      </c>
      <c r="L845" s="7" t="s">
        <v>1777</v>
      </c>
      <c r="M845" s="7" t="s">
        <v>2742</v>
      </c>
      <c r="N845" s="7" t="s">
        <v>2019</v>
      </c>
      <c r="O845" s="6">
        <v>8</v>
      </c>
      <c r="P845" s="7" t="s">
        <v>2018</v>
      </c>
      <c r="Q845" s="7" t="s">
        <v>2066</v>
      </c>
      <c r="R845" s="8"/>
      <c r="S845" s="7" t="s">
        <v>1943</v>
      </c>
      <c r="T845" s="7" t="s">
        <v>433</v>
      </c>
      <c r="U845" s="7" t="s">
        <v>1776</v>
      </c>
      <c r="V845" s="8"/>
      <c r="W845" s="8"/>
      <c r="X845" s="6" t="b">
        <v>0</v>
      </c>
      <c r="Y845" s="7" t="s">
        <v>229</v>
      </c>
      <c r="Z845" s="7" t="s">
        <v>1944</v>
      </c>
      <c r="AA845" s="6" t="b">
        <v>0</v>
      </c>
      <c r="AB845" s="6">
        <v>62167</v>
      </c>
      <c r="AC845" s="6">
        <v>3710</v>
      </c>
      <c r="AD845" s="6">
        <v>135</v>
      </c>
      <c r="AE845" s="6">
        <v>66671</v>
      </c>
      <c r="AF845" s="7" t="s">
        <v>433</v>
      </c>
      <c r="AG845" s="7" t="s">
        <v>229</v>
      </c>
      <c r="AH845" s="6">
        <v>12</v>
      </c>
    </row>
    <row r="846" spans="1:34" ht="15">
      <c r="A846" s="3" t="s">
        <v>1778</v>
      </c>
      <c r="B846" s="4">
        <v>8</v>
      </c>
      <c r="C846" s="3" t="s">
        <v>229</v>
      </c>
      <c r="D846" s="3" t="s">
        <v>1779</v>
      </c>
      <c r="E846" s="3" t="s">
        <v>436</v>
      </c>
      <c r="F846" s="5"/>
      <c r="H846" s="3" t="s">
        <v>2019</v>
      </c>
      <c r="I846" s="6">
        <v>12</v>
      </c>
      <c r="J846" t="b">
        <f t="shared" si="13"/>
        <v>1</v>
      </c>
      <c r="K846" s="7" t="s">
        <v>1778</v>
      </c>
      <c r="L846" s="7" t="s">
        <v>1779</v>
      </c>
      <c r="M846" s="7" t="s">
        <v>2743</v>
      </c>
      <c r="N846" s="7" t="s">
        <v>2019</v>
      </c>
      <c r="O846" s="6">
        <v>8</v>
      </c>
      <c r="P846" s="7" t="s">
        <v>2018</v>
      </c>
      <c r="Q846" s="7" t="s">
        <v>2045</v>
      </c>
      <c r="R846" s="8"/>
      <c r="S846" s="7" t="s">
        <v>1943</v>
      </c>
      <c r="T846" s="7" t="s">
        <v>436</v>
      </c>
      <c r="U846" s="7" t="s">
        <v>1778</v>
      </c>
      <c r="V846" s="8"/>
      <c r="W846" s="8"/>
      <c r="X846" s="6" t="b">
        <v>0</v>
      </c>
      <c r="Y846" s="7" t="s">
        <v>229</v>
      </c>
      <c r="Z846" s="7" t="s">
        <v>1944</v>
      </c>
      <c r="AA846" s="6" t="b">
        <v>0</v>
      </c>
      <c r="AB846" s="6">
        <v>46598</v>
      </c>
      <c r="AC846" s="6">
        <v>1956</v>
      </c>
      <c r="AD846" s="6">
        <v>93</v>
      </c>
      <c r="AE846" s="6">
        <v>49372</v>
      </c>
      <c r="AF846" s="7" t="s">
        <v>436</v>
      </c>
      <c r="AG846" s="7" t="s">
        <v>229</v>
      </c>
      <c r="AH846" s="6">
        <v>12</v>
      </c>
    </row>
    <row r="847" spans="1:34" ht="15">
      <c r="A847" s="3" t="s">
        <v>1780</v>
      </c>
      <c r="B847" s="4">
        <v>8</v>
      </c>
      <c r="C847" s="3" t="s">
        <v>229</v>
      </c>
      <c r="D847" s="3" t="s">
        <v>1781</v>
      </c>
      <c r="E847" s="3" t="s">
        <v>433</v>
      </c>
      <c r="F847" s="5"/>
      <c r="H847" s="3" t="s">
        <v>2019</v>
      </c>
      <c r="I847" s="6">
        <v>12</v>
      </c>
      <c r="J847" t="b">
        <f t="shared" si="13"/>
        <v>1</v>
      </c>
      <c r="K847" s="7" t="s">
        <v>1780</v>
      </c>
      <c r="L847" s="7" t="s">
        <v>1781</v>
      </c>
      <c r="M847" s="7" t="s">
        <v>2744</v>
      </c>
      <c r="N847" s="7" t="s">
        <v>2019</v>
      </c>
      <c r="O847" s="6">
        <v>8</v>
      </c>
      <c r="P847" s="7" t="s">
        <v>2018</v>
      </c>
      <c r="Q847" s="7" t="s">
        <v>2053</v>
      </c>
      <c r="R847" s="8"/>
      <c r="S847" s="7" t="s">
        <v>1943</v>
      </c>
      <c r="T847" s="7" t="s">
        <v>433</v>
      </c>
      <c r="U847" s="7" t="s">
        <v>1780</v>
      </c>
      <c r="V847" s="8"/>
      <c r="W847" s="8"/>
      <c r="X847" s="6" t="b">
        <v>0</v>
      </c>
      <c r="Y847" s="7" t="s">
        <v>229</v>
      </c>
      <c r="Z847" s="7" t="s">
        <v>1944</v>
      </c>
      <c r="AA847" s="6" t="b">
        <v>0</v>
      </c>
      <c r="AB847" s="6">
        <v>18975</v>
      </c>
      <c r="AC847" s="6">
        <v>2259</v>
      </c>
      <c r="AD847" s="6">
        <v>615</v>
      </c>
      <c r="AE847" s="6">
        <v>21860</v>
      </c>
      <c r="AF847" s="7" t="s">
        <v>433</v>
      </c>
      <c r="AG847" s="7" t="s">
        <v>229</v>
      </c>
      <c r="AH847" s="6">
        <v>12</v>
      </c>
    </row>
    <row r="848" spans="1:34" ht="15">
      <c r="A848" s="3" t="s">
        <v>1782</v>
      </c>
      <c r="B848" s="4">
        <v>8</v>
      </c>
      <c r="C848" s="3" t="s">
        <v>229</v>
      </c>
      <c r="D848" s="3" t="s">
        <v>1783</v>
      </c>
      <c r="E848" s="3" t="s">
        <v>433</v>
      </c>
      <c r="F848" s="5"/>
      <c r="H848" s="3" t="s">
        <v>2019</v>
      </c>
      <c r="I848" s="6">
        <v>12</v>
      </c>
      <c r="J848" t="b">
        <f t="shared" si="13"/>
        <v>1</v>
      </c>
      <c r="K848" s="7" t="s">
        <v>1782</v>
      </c>
      <c r="L848" s="7" t="s">
        <v>1783</v>
      </c>
      <c r="M848" s="7" t="s">
        <v>2745</v>
      </c>
      <c r="N848" s="7" t="s">
        <v>2019</v>
      </c>
      <c r="O848" s="6">
        <v>8</v>
      </c>
      <c r="P848" s="7" t="s">
        <v>2018</v>
      </c>
      <c r="Q848" s="7" t="s">
        <v>2036</v>
      </c>
      <c r="R848" s="8"/>
      <c r="S848" s="7" t="s">
        <v>1943</v>
      </c>
      <c r="T848" s="7" t="s">
        <v>433</v>
      </c>
      <c r="U848" s="7" t="s">
        <v>1782</v>
      </c>
      <c r="V848" s="8"/>
      <c r="W848" s="8"/>
      <c r="X848" s="6" t="b">
        <v>0</v>
      </c>
      <c r="Y848" s="7" t="s">
        <v>229</v>
      </c>
      <c r="Z848" s="7" t="s">
        <v>1944</v>
      </c>
      <c r="AA848" s="6" t="b">
        <v>0</v>
      </c>
      <c r="AB848" s="6">
        <v>11484</v>
      </c>
      <c r="AC848" s="6">
        <v>824</v>
      </c>
      <c r="AD848" s="6">
        <v>529</v>
      </c>
      <c r="AE848" s="6">
        <v>13014</v>
      </c>
      <c r="AF848" s="7" t="s">
        <v>433</v>
      </c>
      <c r="AG848" s="7" t="s">
        <v>229</v>
      </c>
      <c r="AH848" s="6">
        <v>12</v>
      </c>
    </row>
    <row r="849" spans="1:34" ht="15">
      <c r="A849" s="3" t="s">
        <v>1784</v>
      </c>
      <c r="B849" s="4">
        <v>8</v>
      </c>
      <c r="C849" s="3" t="s">
        <v>229</v>
      </c>
      <c r="D849" s="3" t="s">
        <v>1785</v>
      </c>
      <c r="E849" s="3" t="s">
        <v>436</v>
      </c>
      <c r="F849" s="5"/>
      <c r="H849" s="3" t="s">
        <v>2019</v>
      </c>
      <c r="I849" s="6">
        <v>12</v>
      </c>
      <c r="J849" t="b">
        <f t="shared" si="13"/>
        <v>1</v>
      </c>
      <c r="K849" s="7" t="s">
        <v>1784</v>
      </c>
      <c r="L849" s="7" t="s">
        <v>1785</v>
      </c>
      <c r="M849" s="7" t="s">
        <v>2746</v>
      </c>
      <c r="N849" s="7" t="s">
        <v>2019</v>
      </c>
      <c r="O849" s="6">
        <v>8</v>
      </c>
      <c r="P849" s="7" t="s">
        <v>2018</v>
      </c>
      <c r="Q849" s="7" t="s">
        <v>2055</v>
      </c>
      <c r="R849" s="8"/>
      <c r="S849" s="7" t="s">
        <v>1943</v>
      </c>
      <c r="T849" s="7" t="s">
        <v>436</v>
      </c>
      <c r="U849" s="7" t="s">
        <v>1784</v>
      </c>
      <c r="V849" s="8"/>
      <c r="W849" s="8"/>
      <c r="X849" s="6" t="b">
        <v>0</v>
      </c>
      <c r="Y849" s="7" t="s">
        <v>229</v>
      </c>
      <c r="Z849" s="7" t="s">
        <v>1944</v>
      </c>
      <c r="AA849" s="6" t="b">
        <v>0</v>
      </c>
      <c r="AB849" s="6">
        <v>33614</v>
      </c>
      <c r="AC849" s="8"/>
      <c r="AD849" s="8"/>
      <c r="AE849" s="8"/>
      <c r="AF849" s="7" t="s">
        <v>436</v>
      </c>
      <c r="AG849" s="7" t="s">
        <v>229</v>
      </c>
      <c r="AH849" s="6">
        <v>12</v>
      </c>
    </row>
    <row r="850" spans="1:34" ht="15">
      <c r="A850" s="3" t="s">
        <v>1786</v>
      </c>
      <c r="B850" s="4">
        <v>8</v>
      </c>
      <c r="C850" s="3" t="s">
        <v>229</v>
      </c>
      <c r="D850" s="3" t="s">
        <v>1787</v>
      </c>
      <c r="E850" s="3" t="s">
        <v>436</v>
      </c>
      <c r="F850" s="5"/>
      <c r="H850" s="3" t="s">
        <v>2019</v>
      </c>
      <c r="I850" s="6">
        <v>12</v>
      </c>
      <c r="J850" t="b">
        <f t="shared" si="13"/>
        <v>1</v>
      </c>
      <c r="K850" s="7" t="s">
        <v>1786</v>
      </c>
      <c r="L850" s="7" t="s">
        <v>1787</v>
      </c>
      <c r="M850" s="7" t="s">
        <v>2747</v>
      </c>
      <c r="N850" s="7" t="s">
        <v>2019</v>
      </c>
      <c r="O850" s="6">
        <v>8</v>
      </c>
      <c r="P850" s="7" t="s">
        <v>2018</v>
      </c>
      <c r="Q850" s="7" t="s">
        <v>2093</v>
      </c>
      <c r="R850" s="8"/>
      <c r="S850" s="7" t="s">
        <v>1943</v>
      </c>
      <c r="T850" s="7" t="s">
        <v>436</v>
      </c>
      <c r="U850" s="7" t="s">
        <v>1786</v>
      </c>
      <c r="V850" s="8"/>
      <c r="W850" s="8"/>
      <c r="X850" s="6" t="b">
        <v>0</v>
      </c>
      <c r="Y850" s="7" t="s">
        <v>229</v>
      </c>
      <c r="Z850" s="7" t="s">
        <v>1944</v>
      </c>
      <c r="AA850" s="6" t="b">
        <v>0</v>
      </c>
      <c r="AB850" s="6">
        <v>4664</v>
      </c>
      <c r="AC850" s="6">
        <v>626</v>
      </c>
      <c r="AD850" s="6">
        <v>195</v>
      </c>
      <c r="AE850" s="6">
        <v>9788</v>
      </c>
      <c r="AF850" s="7" t="s">
        <v>436</v>
      </c>
      <c r="AG850" s="7" t="s">
        <v>229</v>
      </c>
      <c r="AH850" s="6">
        <v>12</v>
      </c>
    </row>
    <row r="851" spans="1:34" ht="15">
      <c r="A851" s="3" t="s">
        <v>1788</v>
      </c>
      <c r="B851" s="4">
        <v>8</v>
      </c>
      <c r="C851" s="3" t="s">
        <v>229</v>
      </c>
      <c r="D851" s="3" t="s">
        <v>1789</v>
      </c>
      <c r="E851" s="3" t="s">
        <v>436</v>
      </c>
      <c r="F851" s="5"/>
      <c r="H851" s="3" t="s">
        <v>2019</v>
      </c>
      <c r="I851" s="6">
        <v>12</v>
      </c>
      <c r="J851" t="b">
        <f t="shared" si="13"/>
        <v>1</v>
      </c>
      <c r="K851" s="7" t="s">
        <v>1788</v>
      </c>
      <c r="L851" s="7" t="s">
        <v>1789</v>
      </c>
      <c r="M851" s="7" t="s">
        <v>2748</v>
      </c>
      <c r="N851" s="7" t="s">
        <v>2019</v>
      </c>
      <c r="O851" s="6">
        <v>8</v>
      </c>
      <c r="P851" s="7" t="s">
        <v>2018</v>
      </c>
      <c r="Q851" s="7" t="s">
        <v>2039</v>
      </c>
      <c r="R851" s="8"/>
      <c r="S851" s="7" t="s">
        <v>1943</v>
      </c>
      <c r="T851" s="7" t="s">
        <v>436</v>
      </c>
      <c r="U851" s="7" t="s">
        <v>1788</v>
      </c>
      <c r="V851" s="8"/>
      <c r="W851" s="8"/>
      <c r="X851" s="6" t="b">
        <v>0</v>
      </c>
      <c r="Y851" s="7" t="s">
        <v>229</v>
      </c>
      <c r="Z851" s="7" t="s">
        <v>1944</v>
      </c>
      <c r="AA851" s="6" t="b">
        <v>0</v>
      </c>
      <c r="AB851" s="8"/>
      <c r="AC851" s="8"/>
      <c r="AD851" s="8"/>
      <c r="AE851" s="8"/>
      <c r="AF851" s="7" t="s">
        <v>436</v>
      </c>
      <c r="AG851" s="7" t="s">
        <v>229</v>
      </c>
      <c r="AH851" s="6">
        <v>12</v>
      </c>
    </row>
    <row r="852" spans="1:34" ht="15">
      <c r="A852" s="3" t="s">
        <v>1790</v>
      </c>
      <c r="B852" s="4">
        <v>8</v>
      </c>
      <c r="C852" s="3" t="s">
        <v>229</v>
      </c>
      <c r="D852" s="3" t="s">
        <v>1791</v>
      </c>
      <c r="E852" s="3" t="s">
        <v>436</v>
      </c>
      <c r="F852" s="5"/>
      <c r="H852" s="3" t="s">
        <v>2019</v>
      </c>
      <c r="I852" s="6">
        <v>12</v>
      </c>
      <c r="J852" t="b">
        <f t="shared" si="13"/>
        <v>1</v>
      </c>
      <c r="K852" s="7" t="s">
        <v>1790</v>
      </c>
      <c r="L852" s="7" t="s">
        <v>1791</v>
      </c>
      <c r="M852" s="7" t="s">
        <v>2749</v>
      </c>
      <c r="N852" s="7" t="s">
        <v>2019</v>
      </c>
      <c r="O852" s="6">
        <v>8</v>
      </c>
      <c r="P852" s="7" t="s">
        <v>2018</v>
      </c>
      <c r="Q852" s="7" t="s">
        <v>1941</v>
      </c>
      <c r="R852" s="8"/>
      <c r="S852" s="7" t="s">
        <v>1943</v>
      </c>
      <c r="T852" s="7" t="s">
        <v>436</v>
      </c>
      <c r="U852" s="7" t="s">
        <v>1790</v>
      </c>
      <c r="V852" s="8"/>
      <c r="W852" s="8"/>
      <c r="X852" s="6" t="b">
        <v>0</v>
      </c>
      <c r="Y852" s="7" t="s">
        <v>229</v>
      </c>
      <c r="Z852" s="7" t="s">
        <v>1944</v>
      </c>
      <c r="AA852" s="6" t="b">
        <v>0</v>
      </c>
      <c r="AB852" s="8"/>
      <c r="AC852" s="8"/>
      <c r="AD852" s="8"/>
      <c r="AE852" s="8"/>
      <c r="AF852" s="7" t="s">
        <v>436</v>
      </c>
      <c r="AG852" s="7" t="s">
        <v>229</v>
      </c>
      <c r="AH852" s="6">
        <v>12</v>
      </c>
    </row>
    <row r="853" spans="1:34" ht="15">
      <c r="A853" s="3" t="s">
        <v>1792</v>
      </c>
      <c r="B853" s="4">
        <v>13</v>
      </c>
      <c r="C853" s="3" t="s">
        <v>70</v>
      </c>
      <c r="D853" s="3" t="s">
        <v>1793</v>
      </c>
      <c r="E853" s="3" t="s">
        <v>428</v>
      </c>
      <c r="F853" s="5"/>
      <c r="H853" s="3" t="s">
        <v>2019</v>
      </c>
      <c r="I853" s="6">
        <v>10</v>
      </c>
      <c r="J853" t="b">
        <f t="shared" si="13"/>
        <v>1</v>
      </c>
      <c r="K853" s="7" t="s">
        <v>1792</v>
      </c>
      <c r="L853" s="7" t="s">
        <v>1793</v>
      </c>
      <c r="M853" s="7" t="s">
        <v>2750</v>
      </c>
      <c r="N853" s="7" t="s">
        <v>2019</v>
      </c>
      <c r="O853" s="6">
        <v>13</v>
      </c>
      <c r="P853" s="7" t="s">
        <v>1965</v>
      </c>
      <c r="Q853" s="7" t="s">
        <v>2055</v>
      </c>
      <c r="R853" s="8"/>
      <c r="S853" s="7" t="s">
        <v>1943</v>
      </c>
      <c r="T853" s="7" t="s">
        <v>428</v>
      </c>
      <c r="U853" s="7" t="s">
        <v>1792</v>
      </c>
      <c r="V853" s="8"/>
      <c r="W853" s="8"/>
      <c r="X853" s="6" t="b">
        <v>0</v>
      </c>
      <c r="Y853" s="7" t="s">
        <v>70</v>
      </c>
      <c r="Z853" s="7" t="s">
        <v>1944</v>
      </c>
      <c r="AA853" s="6" t="b">
        <v>0</v>
      </c>
      <c r="AB853" s="8"/>
      <c r="AC853" s="8"/>
      <c r="AD853" s="8"/>
      <c r="AE853" s="8"/>
      <c r="AF853" s="7" t="s">
        <v>428</v>
      </c>
      <c r="AG853" s="7" t="s">
        <v>70</v>
      </c>
      <c r="AH853" s="6">
        <v>10</v>
      </c>
    </row>
    <row r="854" spans="1:34" ht="15">
      <c r="A854" s="3" t="s">
        <v>1794</v>
      </c>
      <c r="B854" s="4">
        <v>13</v>
      </c>
      <c r="C854" s="3" t="s">
        <v>73</v>
      </c>
      <c r="D854" s="3" t="s">
        <v>1795</v>
      </c>
      <c r="E854" s="3" t="s">
        <v>433</v>
      </c>
      <c r="F854" s="5"/>
      <c r="H854" s="3" t="s">
        <v>2019</v>
      </c>
      <c r="I854" s="6">
        <v>10</v>
      </c>
      <c r="J854" t="b">
        <f t="shared" si="13"/>
        <v>1</v>
      </c>
      <c r="K854" s="7" t="s">
        <v>1794</v>
      </c>
      <c r="L854" s="7" t="s">
        <v>1795</v>
      </c>
      <c r="M854" s="7" t="s">
        <v>2751</v>
      </c>
      <c r="N854" s="7" t="s">
        <v>2019</v>
      </c>
      <c r="O854" s="6">
        <v>13</v>
      </c>
      <c r="P854" s="7" t="s">
        <v>1966</v>
      </c>
      <c r="Q854" s="7" t="s">
        <v>2093</v>
      </c>
      <c r="R854" s="8"/>
      <c r="S854" s="7" t="s">
        <v>1943</v>
      </c>
      <c r="T854" s="7" t="s">
        <v>433</v>
      </c>
      <c r="U854" s="7" t="s">
        <v>1794</v>
      </c>
      <c r="V854" s="8"/>
      <c r="W854" s="8"/>
      <c r="X854" s="6" t="b">
        <v>0</v>
      </c>
      <c r="Y854" s="7" t="s">
        <v>73</v>
      </c>
      <c r="Z854" s="7" t="s">
        <v>1944</v>
      </c>
      <c r="AA854" s="6" t="b">
        <v>0</v>
      </c>
      <c r="AB854" s="8"/>
      <c r="AC854" s="8"/>
      <c r="AD854" s="8"/>
      <c r="AE854" s="8"/>
      <c r="AF854" s="7" t="s">
        <v>433</v>
      </c>
      <c r="AG854" s="7" t="s">
        <v>73</v>
      </c>
      <c r="AH854" s="6">
        <v>10</v>
      </c>
    </row>
    <row r="855" spans="1:34" ht="15">
      <c r="A855" s="3" t="s">
        <v>1796</v>
      </c>
      <c r="B855" s="4">
        <v>12</v>
      </c>
      <c r="C855" s="3" t="s">
        <v>85</v>
      </c>
      <c r="D855" s="3" t="s">
        <v>1797</v>
      </c>
      <c r="E855" s="3" t="s">
        <v>428</v>
      </c>
      <c r="F855" s="5"/>
      <c r="H855" s="3" t="s">
        <v>2019</v>
      </c>
      <c r="I855" s="6">
        <v>7</v>
      </c>
      <c r="J855" t="b">
        <f t="shared" si="13"/>
        <v>1</v>
      </c>
      <c r="K855" s="7" t="s">
        <v>1796</v>
      </c>
      <c r="L855" s="7" t="s">
        <v>1797</v>
      </c>
      <c r="M855" s="7" t="s">
        <v>2752</v>
      </c>
      <c r="N855" s="7" t="s">
        <v>2019</v>
      </c>
      <c r="O855" s="6">
        <v>12</v>
      </c>
      <c r="P855" s="7" t="s">
        <v>1970</v>
      </c>
      <c r="Q855" s="7" t="s">
        <v>2039</v>
      </c>
      <c r="R855" s="8"/>
      <c r="S855" s="7" t="s">
        <v>1943</v>
      </c>
      <c r="T855" s="7" t="s">
        <v>428</v>
      </c>
      <c r="U855" s="7" t="s">
        <v>1796</v>
      </c>
      <c r="V855" s="8"/>
      <c r="W855" s="8"/>
      <c r="X855" s="6" t="b">
        <v>0</v>
      </c>
      <c r="Y855" s="7" t="s">
        <v>85</v>
      </c>
      <c r="Z855" s="7" t="s">
        <v>1944</v>
      </c>
      <c r="AA855" s="6" t="b">
        <v>0</v>
      </c>
      <c r="AB855" s="6">
        <v>18598</v>
      </c>
      <c r="AC855" s="6">
        <v>1656</v>
      </c>
      <c r="AD855" s="6">
        <v>2327</v>
      </c>
      <c r="AE855" s="6">
        <v>22581</v>
      </c>
      <c r="AF855" s="7" t="s">
        <v>428</v>
      </c>
      <c r="AG855" s="7" t="s">
        <v>85</v>
      </c>
      <c r="AH855" s="6">
        <v>7</v>
      </c>
    </row>
    <row r="856" spans="1:34" ht="15">
      <c r="A856" s="3" t="s">
        <v>1798</v>
      </c>
      <c r="B856" s="4">
        <v>10</v>
      </c>
      <c r="C856" s="3" t="s">
        <v>88</v>
      </c>
      <c r="D856" s="3" t="s">
        <v>1799</v>
      </c>
      <c r="E856" s="3" t="s">
        <v>428</v>
      </c>
      <c r="F856" s="5"/>
      <c r="H856" s="3" t="s">
        <v>2019</v>
      </c>
      <c r="I856" s="6">
        <v>8</v>
      </c>
      <c r="J856" t="b">
        <f t="shared" si="13"/>
        <v>1</v>
      </c>
      <c r="K856" s="7" t="s">
        <v>1798</v>
      </c>
      <c r="L856" s="7" t="s">
        <v>1799</v>
      </c>
      <c r="M856" s="7" t="s">
        <v>2753</v>
      </c>
      <c r="N856" s="7" t="s">
        <v>2019</v>
      </c>
      <c r="O856" s="6">
        <v>10</v>
      </c>
      <c r="P856" s="7" t="s">
        <v>1971</v>
      </c>
      <c r="Q856" s="7" t="s">
        <v>1941</v>
      </c>
      <c r="R856" s="8"/>
      <c r="S856" s="7" t="s">
        <v>1943</v>
      </c>
      <c r="T856" s="7" t="s">
        <v>428</v>
      </c>
      <c r="U856" s="7" t="s">
        <v>1798</v>
      </c>
      <c r="V856" s="8"/>
      <c r="W856" s="8"/>
      <c r="X856" s="6" t="b">
        <v>0</v>
      </c>
      <c r="Y856" s="7" t="s">
        <v>88</v>
      </c>
      <c r="Z856" s="7" t="s">
        <v>1944</v>
      </c>
      <c r="AA856" s="6" t="b">
        <v>0</v>
      </c>
      <c r="AB856" s="6">
        <v>100578</v>
      </c>
      <c r="AC856" s="6">
        <v>3662</v>
      </c>
      <c r="AD856" s="6">
        <v>16560</v>
      </c>
      <c r="AE856" s="6">
        <v>129937</v>
      </c>
      <c r="AF856" s="7" t="s">
        <v>428</v>
      </c>
      <c r="AG856" s="7" t="s">
        <v>88</v>
      </c>
      <c r="AH856" s="6">
        <v>8</v>
      </c>
    </row>
    <row r="857" spans="1:34" ht="15">
      <c r="A857" s="3" t="s">
        <v>1800</v>
      </c>
      <c r="B857" s="4">
        <v>10</v>
      </c>
      <c r="C857" s="3" t="s">
        <v>91</v>
      </c>
      <c r="D857" s="3" t="s">
        <v>1801</v>
      </c>
      <c r="E857" s="3" t="s">
        <v>433</v>
      </c>
      <c r="F857" s="5"/>
      <c r="H857" s="3" t="s">
        <v>2019</v>
      </c>
      <c r="I857" s="6">
        <v>8</v>
      </c>
      <c r="J857" t="b">
        <f t="shared" si="13"/>
        <v>1</v>
      </c>
      <c r="K857" s="7" t="s">
        <v>1800</v>
      </c>
      <c r="L857" s="7" t="s">
        <v>1801</v>
      </c>
      <c r="M857" s="7" t="s">
        <v>2754</v>
      </c>
      <c r="N857" s="7" t="s">
        <v>2019</v>
      </c>
      <c r="O857" s="6">
        <v>10</v>
      </c>
      <c r="P857" s="7" t="s">
        <v>1972</v>
      </c>
      <c r="Q857" s="7" t="s">
        <v>2053</v>
      </c>
      <c r="R857" s="8"/>
      <c r="S857" s="7" t="s">
        <v>1943</v>
      </c>
      <c r="T857" s="7" t="s">
        <v>433</v>
      </c>
      <c r="U857" s="7" t="s">
        <v>1800</v>
      </c>
      <c r="V857" s="8"/>
      <c r="W857" s="8"/>
      <c r="X857" s="6" t="b">
        <v>0</v>
      </c>
      <c r="Y857" s="7" t="s">
        <v>91</v>
      </c>
      <c r="Z857" s="7" t="s">
        <v>1944</v>
      </c>
      <c r="AA857" s="6" t="b">
        <v>0</v>
      </c>
      <c r="AB857" s="6">
        <v>42611</v>
      </c>
      <c r="AC857" s="6">
        <v>40922</v>
      </c>
      <c r="AD857" s="6">
        <v>76059</v>
      </c>
      <c r="AE857" s="6">
        <v>163412</v>
      </c>
      <c r="AF857" s="7" t="s">
        <v>433</v>
      </c>
      <c r="AG857" s="7" t="s">
        <v>91</v>
      </c>
      <c r="AH857" s="6">
        <v>8</v>
      </c>
    </row>
    <row r="858" spans="1:34" ht="15">
      <c r="A858" s="3" t="s">
        <v>1802</v>
      </c>
      <c r="B858" s="4">
        <v>10</v>
      </c>
      <c r="C858" s="3" t="s">
        <v>94</v>
      </c>
      <c r="D858" s="3" t="s">
        <v>1803</v>
      </c>
      <c r="E858" s="3" t="s">
        <v>428</v>
      </c>
      <c r="F858" s="5"/>
      <c r="H858" s="3" t="s">
        <v>2019</v>
      </c>
      <c r="I858" s="6">
        <v>8</v>
      </c>
      <c r="J858" t="b">
        <f t="shared" si="13"/>
        <v>1</v>
      </c>
      <c r="K858" s="7" t="s">
        <v>1802</v>
      </c>
      <c r="L858" s="7" t="s">
        <v>1803</v>
      </c>
      <c r="M858" s="7" t="s">
        <v>2755</v>
      </c>
      <c r="N858" s="7" t="s">
        <v>2019</v>
      </c>
      <c r="O858" s="6">
        <v>10</v>
      </c>
      <c r="P858" s="7" t="s">
        <v>1973</v>
      </c>
      <c r="Q858" s="7" t="s">
        <v>2066</v>
      </c>
      <c r="R858" s="8"/>
      <c r="S858" s="7" t="s">
        <v>1943</v>
      </c>
      <c r="T858" s="7" t="s">
        <v>428</v>
      </c>
      <c r="U858" s="7" t="s">
        <v>1802</v>
      </c>
      <c r="V858" s="8"/>
      <c r="W858" s="8"/>
      <c r="X858" s="6" t="b">
        <v>0</v>
      </c>
      <c r="Y858" s="7" t="s">
        <v>94</v>
      </c>
      <c r="Z858" s="7" t="s">
        <v>1944</v>
      </c>
      <c r="AA858" s="6" t="b">
        <v>0</v>
      </c>
      <c r="AB858" s="8"/>
      <c r="AC858" s="8"/>
      <c r="AD858" s="8"/>
      <c r="AE858" s="8"/>
      <c r="AF858" s="7" t="s">
        <v>428</v>
      </c>
      <c r="AG858" s="7" t="s">
        <v>94</v>
      </c>
      <c r="AH858" s="6">
        <v>8</v>
      </c>
    </row>
    <row r="859" spans="1:34" ht="15">
      <c r="A859" s="3" t="s">
        <v>1804</v>
      </c>
      <c r="B859" s="4">
        <v>12</v>
      </c>
      <c r="C859" s="3" t="s">
        <v>103</v>
      </c>
      <c r="D859" s="3" t="s">
        <v>1805</v>
      </c>
      <c r="E859" s="3" t="s">
        <v>428</v>
      </c>
      <c r="F859" s="5"/>
      <c r="H859" s="3" t="s">
        <v>2019</v>
      </c>
      <c r="I859" s="6">
        <v>7</v>
      </c>
      <c r="J859" t="b">
        <f t="shared" si="13"/>
        <v>1</v>
      </c>
      <c r="K859" s="7" t="s">
        <v>1804</v>
      </c>
      <c r="L859" s="7" t="s">
        <v>1805</v>
      </c>
      <c r="M859" s="7" t="s">
        <v>2756</v>
      </c>
      <c r="N859" s="7" t="s">
        <v>2019</v>
      </c>
      <c r="O859" s="6">
        <v>12</v>
      </c>
      <c r="P859" s="7" t="s">
        <v>1976</v>
      </c>
      <c r="Q859" s="7" t="s">
        <v>2053</v>
      </c>
      <c r="R859" s="8"/>
      <c r="S859" s="7" t="s">
        <v>1943</v>
      </c>
      <c r="T859" s="7" t="s">
        <v>428</v>
      </c>
      <c r="U859" s="7" t="s">
        <v>1804</v>
      </c>
      <c r="V859" s="8"/>
      <c r="W859" s="8"/>
      <c r="X859" s="6" t="b">
        <v>0</v>
      </c>
      <c r="Y859" s="7" t="s">
        <v>103</v>
      </c>
      <c r="Z859" s="7" t="s">
        <v>1944</v>
      </c>
      <c r="AA859" s="6" t="b">
        <v>0</v>
      </c>
      <c r="AB859" s="8"/>
      <c r="AC859" s="8"/>
      <c r="AD859" s="8"/>
      <c r="AE859" s="8"/>
      <c r="AF859" s="7" t="s">
        <v>428</v>
      </c>
      <c r="AG859" s="7" t="s">
        <v>103</v>
      </c>
      <c r="AH859" s="6">
        <v>7</v>
      </c>
    </row>
    <row r="860" spans="1:34" ht="15">
      <c r="A860" s="3" t="s">
        <v>1806</v>
      </c>
      <c r="B860" s="4">
        <v>11</v>
      </c>
      <c r="C860" s="3" t="s">
        <v>106</v>
      </c>
      <c r="D860" s="3" t="s">
        <v>1807</v>
      </c>
      <c r="E860" s="3" t="s">
        <v>428</v>
      </c>
      <c r="F860" s="5"/>
      <c r="H860" s="3" t="s">
        <v>2019</v>
      </c>
      <c r="I860" s="6">
        <v>8</v>
      </c>
      <c r="J860" t="b">
        <f t="shared" si="13"/>
        <v>1</v>
      </c>
      <c r="K860" s="7" t="s">
        <v>1806</v>
      </c>
      <c r="L860" s="7" t="s">
        <v>1807</v>
      </c>
      <c r="M860" s="7" t="s">
        <v>2757</v>
      </c>
      <c r="N860" s="7" t="s">
        <v>2019</v>
      </c>
      <c r="O860" s="6">
        <v>11</v>
      </c>
      <c r="P860" s="7" t="s">
        <v>1977</v>
      </c>
      <c r="Q860" s="7" t="s">
        <v>1945</v>
      </c>
      <c r="R860" s="8"/>
      <c r="S860" s="7" t="s">
        <v>1943</v>
      </c>
      <c r="T860" s="7" t="s">
        <v>428</v>
      </c>
      <c r="U860" s="7" t="s">
        <v>1806</v>
      </c>
      <c r="V860" s="8"/>
      <c r="W860" s="8"/>
      <c r="X860" s="6" t="b">
        <v>0</v>
      </c>
      <c r="Y860" s="7" t="s">
        <v>106</v>
      </c>
      <c r="Z860" s="7" t="s">
        <v>1944</v>
      </c>
      <c r="AA860" s="6" t="b">
        <v>0</v>
      </c>
      <c r="AB860" s="6">
        <v>117828</v>
      </c>
      <c r="AC860" s="6">
        <v>8428</v>
      </c>
      <c r="AD860" s="6">
        <v>3877</v>
      </c>
      <c r="AE860" s="6">
        <v>130133</v>
      </c>
      <c r="AF860" s="7" t="s">
        <v>428</v>
      </c>
      <c r="AG860" s="7" t="s">
        <v>106</v>
      </c>
      <c r="AH860" s="6">
        <v>8</v>
      </c>
    </row>
    <row r="861" spans="1:34" ht="15">
      <c r="A861" s="3" t="s">
        <v>1808</v>
      </c>
      <c r="B861" s="4">
        <v>11</v>
      </c>
      <c r="C861" s="3" t="s">
        <v>109</v>
      </c>
      <c r="D861" s="3" t="s">
        <v>1809</v>
      </c>
      <c r="E861" s="3" t="s">
        <v>428</v>
      </c>
      <c r="F861" s="5"/>
      <c r="H861" s="3" t="s">
        <v>2019</v>
      </c>
      <c r="I861" s="6">
        <v>8</v>
      </c>
      <c r="J861" t="b">
        <f t="shared" si="13"/>
        <v>1</v>
      </c>
      <c r="K861" s="7" t="s">
        <v>1808</v>
      </c>
      <c r="L861" s="7" t="s">
        <v>1809</v>
      </c>
      <c r="M861" s="7" t="s">
        <v>2758</v>
      </c>
      <c r="N861" s="7" t="s">
        <v>2019</v>
      </c>
      <c r="O861" s="6">
        <v>11</v>
      </c>
      <c r="P861" s="7" t="s">
        <v>1978</v>
      </c>
      <c r="Q861" s="7" t="s">
        <v>2053</v>
      </c>
      <c r="R861" s="8"/>
      <c r="S861" s="7" t="s">
        <v>1943</v>
      </c>
      <c r="T861" s="7" t="s">
        <v>428</v>
      </c>
      <c r="U861" s="7" t="s">
        <v>1808</v>
      </c>
      <c r="V861" s="8"/>
      <c r="W861" s="8"/>
      <c r="X861" s="6" t="b">
        <v>0</v>
      </c>
      <c r="Y861" s="7" t="s">
        <v>109</v>
      </c>
      <c r="Z861" s="7" t="s">
        <v>1944</v>
      </c>
      <c r="AA861" s="6" t="b">
        <v>0</v>
      </c>
      <c r="AB861" s="6">
        <v>8926</v>
      </c>
      <c r="AC861" s="6">
        <v>1497</v>
      </c>
      <c r="AD861" s="6">
        <v>1090</v>
      </c>
      <c r="AE861" s="6">
        <v>12394</v>
      </c>
      <c r="AF861" s="7" t="s">
        <v>428</v>
      </c>
      <c r="AG861" s="7" t="s">
        <v>109</v>
      </c>
      <c r="AH861" s="6">
        <v>8</v>
      </c>
    </row>
    <row r="862" spans="1:34" ht="15">
      <c r="A862" s="3" t="s">
        <v>1810</v>
      </c>
      <c r="B862" s="4">
        <v>16</v>
      </c>
      <c r="C862" s="3" t="s">
        <v>127</v>
      </c>
      <c r="D862" s="3" t="s">
        <v>1811</v>
      </c>
      <c r="E862" s="3" t="s">
        <v>436</v>
      </c>
      <c r="F862" s="5"/>
      <c r="H862" s="3" t="s">
        <v>2019</v>
      </c>
      <c r="I862" s="6">
        <v>1</v>
      </c>
      <c r="J862" t="b">
        <f t="shared" si="13"/>
        <v>1</v>
      </c>
      <c r="K862" s="7" t="s">
        <v>1810</v>
      </c>
      <c r="L862" s="7" t="s">
        <v>1811</v>
      </c>
      <c r="M862" s="7" t="s">
        <v>2759</v>
      </c>
      <c r="N862" s="7" t="s">
        <v>2019</v>
      </c>
      <c r="O862" s="6">
        <v>16</v>
      </c>
      <c r="P862" s="7" t="s">
        <v>1984</v>
      </c>
      <c r="Q862" s="7" t="s">
        <v>2053</v>
      </c>
      <c r="R862" s="8"/>
      <c r="S862" s="7" t="s">
        <v>1943</v>
      </c>
      <c r="T862" s="7" t="s">
        <v>436</v>
      </c>
      <c r="U862" s="7" t="s">
        <v>1810</v>
      </c>
      <c r="V862" s="8"/>
      <c r="W862" s="8"/>
      <c r="X862" s="6" t="b">
        <v>0</v>
      </c>
      <c r="Y862" s="7" t="s">
        <v>127</v>
      </c>
      <c r="Z862" s="7" t="s">
        <v>1944</v>
      </c>
      <c r="AA862" s="6" t="b">
        <v>0</v>
      </c>
      <c r="AB862" s="6">
        <v>28782</v>
      </c>
      <c r="AC862" s="6">
        <v>3277</v>
      </c>
      <c r="AD862" s="6">
        <v>5254</v>
      </c>
      <c r="AE862" s="6">
        <v>38232</v>
      </c>
      <c r="AF862" s="7" t="s">
        <v>436</v>
      </c>
      <c r="AG862" s="7" t="s">
        <v>127</v>
      </c>
      <c r="AH862" s="6">
        <v>1</v>
      </c>
    </row>
    <row r="863" spans="1:34" ht="15">
      <c r="A863" s="3" t="s">
        <v>1812</v>
      </c>
      <c r="B863" s="4">
        <v>16</v>
      </c>
      <c r="C863" s="3" t="s">
        <v>130</v>
      </c>
      <c r="D863" s="3" t="s">
        <v>1813</v>
      </c>
      <c r="E863" s="3" t="s">
        <v>428</v>
      </c>
      <c r="F863" s="5"/>
      <c r="H863" s="3" t="s">
        <v>2019</v>
      </c>
      <c r="I863" s="6">
        <v>1</v>
      </c>
      <c r="J863" t="b">
        <f t="shared" si="13"/>
        <v>1</v>
      </c>
      <c r="K863" s="7" t="s">
        <v>1812</v>
      </c>
      <c r="L863" s="7" t="s">
        <v>1813</v>
      </c>
      <c r="M863" s="7" t="s">
        <v>2760</v>
      </c>
      <c r="N863" s="7" t="s">
        <v>2019</v>
      </c>
      <c r="O863" s="6">
        <v>16</v>
      </c>
      <c r="P863" s="7" t="s">
        <v>1985</v>
      </c>
      <c r="Q863" s="7" t="s">
        <v>2053</v>
      </c>
      <c r="R863" s="8"/>
      <c r="S863" s="7" t="s">
        <v>1943</v>
      </c>
      <c r="T863" s="7" t="s">
        <v>428</v>
      </c>
      <c r="U863" s="7" t="s">
        <v>1812</v>
      </c>
      <c r="V863" s="8"/>
      <c r="W863" s="8"/>
      <c r="X863" s="6" t="b">
        <v>0</v>
      </c>
      <c r="Y863" s="7" t="s">
        <v>130</v>
      </c>
      <c r="Z863" s="7" t="s">
        <v>1944</v>
      </c>
      <c r="AA863" s="6" t="b">
        <v>0</v>
      </c>
      <c r="AB863" s="6">
        <v>3401</v>
      </c>
      <c r="AC863" s="6">
        <v>857</v>
      </c>
      <c r="AD863" s="6">
        <v>1258</v>
      </c>
      <c r="AE863" s="6">
        <v>6187</v>
      </c>
      <c r="AF863" s="7" t="s">
        <v>428</v>
      </c>
      <c r="AG863" s="7" t="s">
        <v>130</v>
      </c>
      <c r="AH863" s="6">
        <v>1</v>
      </c>
    </row>
    <row r="864" spans="1:34" ht="15">
      <c r="A864" s="3" t="s">
        <v>1814</v>
      </c>
      <c r="B864" s="4">
        <v>16</v>
      </c>
      <c r="C864" s="3" t="s">
        <v>136</v>
      </c>
      <c r="D864" s="3" t="s">
        <v>1815</v>
      </c>
      <c r="E864" s="3" t="s">
        <v>428</v>
      </c>
      <c r="F864" s="5"/>
      <c r="H864" s="3" t="s">
        <v>2019</v>
      </c>
      <c r="I864" s="6">
        <v>1</v>
      </c>
      <c r="J864" t="b">
        <f t="shared" si="13"/>
        <v>1</v>
      </c>
      <c r="K864" s="7" t="s">
        <v>1814</v>
      </c>
      <c r="L864" s="7" t="s">
        <v>1815</v>
      </c>
      <c r="M864" s="7" t="s">
        <v>2761</v>
      </c>
      <c r="N864" s="7" t="s">
        <v>2019</v>
      </c>
      <c r="O864" s="6">
        <v>16</v>
      </c>
      <c r="P864" s="7" t="s">
        <v>1987</v>
      </c>
      <c r="Q864" s="7" t="s">
        <v>2045</v>
      </c>
      <c r="R864" s="8"/>
      <c r="S864" s="7" t="s">
        <v>1943</v>
      </c>
      <c r="T864" s="7" t="s">
        <v>428</v>
      </c>
      <c r="U864" s="7" t="s">
        <v>1814</v>
      </c>
      <c r="V864" s="8"/>
      <c r="W864" s="8"/>
      <c r="X864" s="6" t="b">
        <v>0</v>
      </c>
      <c r="Y864" s="7" t="s">
        <v>136</v>
      </c>
      <c r="Z864" s="7" t="s">
        <v>1944</v>
      </c>
      <c r="AA864" s="6" t="b">
        <v>0</v>
      </c>
      <c r="AB864" s="8"/>
      <c r="AC864" s="8"/>
      <c r="AD864" s="8"/>
      <c r="AE864" s="8"/>
      <c r="AF864" s="7" t="s">
        <v>428</v>
      </c>
      <c r="AG864" s="7" t="s">
        <v>136</v>
      </c>
      <c r="AH864" s="6">
        <v>1</v>
      </c>
    </row>
    <row r="865" spans="1:34" ht="15">
      <c r="A865" s="3" t="s">
        <v>1816</v>
      </c>
      <c r="B865" s="4">
        <v>17</v>
      </c>
      <c r="C865" s="3" t="s">
        <v>157</v>
      </c>
      <c r="D865" s="3" t="s">
        <v>1817</v>
      </c>
      <c r="E865" s="3" t="s">
        <v>433</v>
      </c>
      <c r="F865" s="5"/>
      <c r="H865" s="3" t="s">
        <v>2019</v>
      </c>
      <c r="I865" s="6">
        <v>2</v>
      </c>
      <c r="J865" t="b">
        <f t="shared" si="13"/>
        <v>1</v>
      </c>
      <c r="K865" s="7" t="s">
        <v>1816</v>
      </c>
      <c r="L865" s="7" t="s">
        <v>1817</v>
      </c>
      <c r="M865" s="7" t="s">
        <v>2762</v>
      </c>
      <c r="N865" s="7" t="s">
        <v>2019</v>
      </c>
      <c r="O865" s="6">
        <v>17</v>
      </c>
      <c r="P865" s="7" t="s">
        <v>1994</v>
      </c>
      <c r="Q865" s="7" t="s">
        <v>2066</v>
      </c>
      <c r="R865" s="8"/>
      <c r="S865" s="7" t="s">
        <v>1943</v>
      </c>
      <c r="T865" s="7" t="s">
        <v>433</v>
      </c>
      <c r="U865" s="7" t="s">
        <v>1816</v>
      </c>
      <c r="V865" s="8"/>
      <c r="W865" s="8"/>
      <c r="X865" s="6" t="b">
        <v>0</v>
      </c>
      <c r="Y865" s="7" t="s">
        <v>157</v>
      </c>
      <c r="Z865" s="7" t="s">
        <v>1944</v>
      </c>
      <c r="AA865" s="6" t="b">
        <v>0</v>
      </c>
      <c r="AB865" s="6">
        <v>72539</v>
      </c>
      <c r="AC865" s="6">
        <v>4091</v>
      </c>
      <c r="AD865" s="6">
        <v>12310</v>
      </c>
      <c r="AE865" s="6">
        <v>88940</v>
      </c>
      <c r="AF865" s="7" t="s">
        <v>433</v>
      </c>
      <c r="AG865" s="7" t="s">
        <v>157</v>
      </c>
      <c r="AH865" s="6">
        <v>2</v>
      </c>
    </row>
    <row r="866" spans="1:34" ht="15">
      <c r="A866" s="3" t="s">
        <v>1818</v>
      </c>
      <c r="B866" s="4">
        <v>18</v>
      </c>
      <c r="C866" s="3" t="s">
        <v>160</v>
      </c>
      <c r="D866" s="3" t="s">
        <v>1819</v>
      </c>
      <c r="E866" s="3" t="s">
        <v>428</v>
      </c>
      <c r="F866" s="5"/>
      <c r="H866" s="3" t="s">
        <v>2019</v>
      </c>
      <c r="I866" s="6">
        <v>3</v>
      </c>
      <c r="J866" t="b">
        <f t="shared" si="13"/>
        <v>1</v>
      </c>
      <c r="K866" s="7" t="s">
        <v>1818</v>
      </c>
      <c r="L866" s="7" t="s">
        <v>1819</v>
      </c>
      <c r="M866" s="7" t="s">
        <v>1944</v>
      </c>
      <c r="N866" s="7" t="s">
        <v>2019</v>
      </c>
      <c r="O866" s="6">
        <v>18</v>
      </c>
      <c r="P866" s="7" t="s">
        <v>1995</v>
      </c>
      <c r="Q866" s="7" t="s">
        <v>1944</v>
      </c>
      <c r="R866" s="8"/>
      <c r="S866" s="7" t="s">
        <v>1943</v>
      </c>
      <c r="T866" s="7" t="s">
        <v>428</v>
      </c>
      <c r="U866" s="7" t="s">
        <v>1818</v>
      </c>
      <c r="V866" s="8"/>
      <c r="W866" s="8"/>
      <c r="X866" s="6" t="b">
        <v>0</v>
      </c>
      <c r="Y866" s="7" t="s">
        <v>160</v>
      </c>
      <c r="Z866" s="7" t="s">
        <v>1944</v>
      </c>
      <c r="AA866" s="6" t="b">
        <v>0</v>
      </c>
      <c r="AB866" s="8"/>
      <c r="AC866" s="8"/>
      <c r="AD866" s="8"/>
      <c r="AE866" s="8"/>
      <c r="AF866" s="7" t="s">
        <v>428</v>
      </c>
      <c r="AG866" s="7" t="s">
        <v>160</v>
      </c>
      <c r="AH866" s="6">
        <v>3</v>
      </c>
    </row>
    <row r="867" spans="1:34" ht="15">
      <c r="A867" s="3" t="s">
        <v>1820</v>
      </c>
      <c r="B867" s="4">
        <v>17</v>
      </c>
      <c r="C867" s="3" t="s">
        <v>163</v>
      </c>
      <c r="D867" s="3" t="s">
        <v>1821</v>
      </c>
      <c r="E867" s="3" t="s">
        <v>433</v>
      </c>
      <c r="F867" s="5"/>
      <c r="H867" s="3" t="s">
        <v>2019</v>
      </c>
      <c r="I867" s="6">
        <v>2</v>
      </c>
      <c r="J867" t="b">
        <f t="shared" si="13"/>
        <v>1</v>
      </c>
      <c r="K867" s="7" t="s">
        <v>1820</v>
      </c>
      <c r="L867" s="7" t="s">
        <v>1821</v>
      </c>
      <c r="M867" s="7" t="s">
        <v>2763</v>
      </c>
      <c r="N867" s="7" t="s">
        <v>2019</v>
      </c>
      <c r="O867" s="6">
        <v>17</v>
      </c>
      <c r="P867" s="7" t="s">
        <v>1996</v>
      </c>
      <c r="Q867" s="7" t="s">
        <v>2051</v>
      </c>
      <c r="R867" s="8"/>
      <c r="S867" s="7" t="s">
        <v>1943</v>
      </c>
      <c r="T867" s="7" t="s">
        <v>433</v>
      </c>
      <c r="U867" s="7" t="s">
        <v>1820</v>
      </c>
      <c r="V867" s="8"/>
      <c r="W867" s="8"/>
      <c r="X867" s="6" t="b">
        <v>0</v>
      </c>
      <c r="Y867" s="7" t="s">
        <v>163</v>
      </c>
      <c r="Z867" s="7" t="s">
        <v>1944</v>
      </c>
      <c r="AA867" s="6" t="b">
        <v>0</v>
      </c>
      <c r="AB867" s="6">
        <v>8154</v>
      </c>
      <c r="AC867" s="6">
        <v>2074</v>
      </c>
      <c r="AD867" s="6">
        <v>1477</v>
      </c>
      <c r="AE867" s="6">
        <v>11840</v>
      </c>
      <c r="AF867" s="7" t="s">
        <v>433</v>
      </c>
      <c r="AG867" s="7" t="s">
        <v>163</v>
      </c>
      <c r="AH867" s="6">
        <v>2</v>
      </c>
    </row>
    <row r="868" spans="1:34" ht="15">
      <c r="A868" s="3" t="s">
        <v>1822</v>
      </c>
      <c r="B868" s="4">
        <v>4</v>
      </c>
      <c r="C868" s="3" t="s">
        <v>166</v>
      </c>
      <c r="D868" s="3" t="s">
        <v>1823</v>
      </c>
      <c r="E868" s="3" t="s">
        <v>433</v>
      </c>
      <c r="F868" s="5"/>
      <c r="H868" s="3" t="s">
        <v>2019</v>
      </c>
      <c r="I868" s="6">
        <v>5</v>
      </c>
      <c r="J868" t="b">
        <f t="shared" si="13"/>
        <v>1</v>
      </c>
      <c r="K868" s="7" t="s">
        <v>1822</v>
      </c>
      <c r="L868" s="7" t="s">
        <v>1823</v>
      </c>
      <c r="M868" s="7" t="s">
        <v>2764</v>
      </c>
      <c r="N868" s="7" t="s">
        <v>2019</v>
      </c>
      <c r="O868" s="6">
        <v>4</v>
      </c>
      <c r="P868" s="7" t="s">
        <v>1997</v>
      </c>
      <c r="Q868" s="7" t="s">
        <v>2066</v>
      </c>
      <c r="R868" s="8"/>
      <c r="S868" s="7" t="s">
        <v>1943</v>
      </c>
      <c r="T868" s="7" t="s">
        <v>433</v>
      </c>
      <c r="U868" s="7" t="s">
        <v>1822</v>
      </c>
      <c r="V868" s="8"/>
      <c r="W868" s="8"/>
      <c r="X868" s="6" t="b">
        <v>0</v>
      </c>
      <c r="Y868" s="7" t="s">
        <v>166</v>
      </c>
      <c r="Z868" s="7" t="s">
        <v>1944</v>
      </c>
      <c r="AA868" s="6" t="b">
        <v>0</v>
      </c>
      <c r="AB868" s="6">
        <v>10290</v>
      </c>
      <c r="AC868" s="8"/>
      <c r="AD868" s="8"/>
      <c r="AE868" s="8"/>
      <c r="AF868" s="7" t="s">
        <v>433</v>
      </c>
      <c r="AG868" s="7" t="s">
        <v>166</v>
      </c>
      <c r="AH868" s="6">
        <v>5</v>
      </c>
    </row>
    <row r="869" spans="1:34" ht="15">
      <c r="A869" s="3" t="s">
        <v>1824</v>
      </c>
      <c r="B869" s="4">
        <v>6</v>
      </c>
      <c r="C869" s="3" t="s">
        <v>202</v>
      </c>
      <c r="D869" s="3" t="s">
        <v>1825</v>
      </c>
      <c r="E869" s="3" t="s">
        <v>433</v>
      </c>
      <c r="F869" s="5"/>
      <c r="H869" s="3" t="s">
        <v>2019</v>
      </c>
      <c r="I869" s="6">
        <v>11</v>
      </c>
      <c r="J869" t="b">
        <f t="shared" si="13"/>
        <v>1</v>
      </c>
      <c r="K869" s="7" t="s">
        <v>1824</v>
      </c>
      <c r="L869" s="7" t="s">
        <v>1825</v>
      </c>
      <c r="M869" s="7" t="s">
        <v>2765</v>
      </c>
      <c r="N869" s="7" t="s">
        <v>2019</v>
      </c>
      <c r="O869" s="6">
        <v>6</v>
      </c>
      <c r="P869" s="7" t="s">
        <v>2009</v>
      </c>
      <c r="Q869" s="7" t="s">
        <v>1948</v>
      </c>
      <c r="R869" s="8"/>
      <c r="S869" s="7" t="s">
        <v>1943</v>
      </c>
      <c r="T869" s="7" t="s">
        <v>433</v>
      </c>
      <c r="U869" s="7" t="s">
        <v>1824</v>
      </c>
      <c r="V869" s="8"/>
      <c r="W869" s="8"/>
      <c r="X869" s="6" t="b">
        <v>0</v>
      </c>
      <c r="Y869" s="7" t="s">
        <v>202</v>
      </c>
      <c r="Z869" s="7" t="s">
        <v>1944</v>
      </c>
      <c r="AA869" s="6" t="b">
        <v>0</v>
      </c>
      <c r="AB869" s="8"/>
      <c r="AC869" s="8"/>
      <c r="AD869" s="8"/>
      <c r="AE869" s="8"/>
      <c r="AF869" s="7" t="s">
        <v>433</v>
      </c>
      <c r="AG869" s="7" t="s">
        <v>202</v>
      </c>
      <c r="AH869" s="6">
        <v>11</v>
      </c>
    </row>
    <row r="870" spans="1:34" ht="15">
      <c r="A870" s="3" t="s">
        <v>1826</v>
      </c>
      <c r="B870" s="4">
        <v>8</v>
      </c>
      <c r="C870" s="3" t="s">
        <v>223</v>
      </c>
      <c r="D870" s="3" t="s">
        <v>1827</v>
      </c>
      <c r="E870" s="3" t="s">
        <v>433</v>
      </c>
      <c r="F870" s="5"/>
      <c r="H870" s="3" t="s">
        <v>2019</v>
      </c>
      <c r="I870" s="6">
        <v>12</v>
      </c>
      <c r="J870" t="b">
        <f t="shared" si="13"/>
        <v>1</v>
      </c>
      <c r="K870" s="7" t="s">
        <v>1826</v>
      </c>
      <c r="L870" s="7" t="s">
        <v>1827</v>
      </c>
      <c r="M870" s="7" t="s">
        <v>2766</v>
      </c>
      <c r="N870" s="7" t="s">
        <v>2019</v>
      </c>
      <c r="O870" s="6">
        <v>8</v>
      </c>
      <c r="P870" s="7" t="s">
        <v>2016</v>
      </c>
      <c r="Q870" s="7" t="s">
        <v>2055</v>
      </c>
      <c r="R870" s="8"/>
      <c r="S870" s="7" t="s">
        <v>1943</v>
      </c>
      <c r="T870" s="7" t="s">
        <v>433</v>
      </c>
      <c r="U870" s="7" t="s">
        <v>1826</v>
      </c>
      <c r="V870" s="8"/>
      <c r="W870" s="8"/>
      <c r="X870" s="6" t="b">
        <v>0</v>
      </c>
      <c r="Y870" s="7" t="s">
        <v>223</v>
      </c>
      <c r="Z870" s="7" t="s">
        <v>1944</v>
      </c>
      <c r="AA870" s="6" t="b">
        <v>0</v>
      </c>
      <c r="AB870" s="6">
        <v>13227</v>
      </c>
      <c r="AC870" s="6">
        <v>1530</v>
      </c>
      <c r="AD870" s="6">
        <v>696</v>
      </c>
      <c r="AE870" s="6">
        <v>15865</v>
      </c>
      <c r="AF870" s="7" t="s">
        <v>433</v>
      </c>
      <c r="AG870" s="7" t="s">
        <v>223</v>
      </c>
      <c r="AH870" s="6">
        <v>12</v>
      </c>
    </row>
    <row r="871" spans="1:34" ht="15">
      <c r="A871" s="3" t="s">
        <v>1828</v>
      </c>
      <c r="B871" s="4">
        <v>8</v>
      </c>
      <c r="C871" s="3" t="s">
        <v>226</v>
      </c>
      <c r="D871" s="3" t="s">
        <v>1829</v>
      </c>
      <c r="E871" s="3" t="s">
        <v>436</v>
      </c>
      <c r="F871" s="5"/>
      <c r="H871" s="3" t="s">
        <v>2019</v>
      </c>
      <c r="I871" s="6">
        <v>12</v>
      </c>
      <c r="J871" t="b">
        <f t="shared" si="13"/>
        <v>1</v>
      </c>
      <c r="K871" s="7" t="s">
        <v>1828</v>
      </c>
      <c r="L871" s="7" t="s">
        <v>1829</v>
      </c>
      <c r="M871" s="7" t="s">
        <v>2767</v>
      </c>
      <c r="N871" s="7" t="s">
        <v>2019</v>
      </c>
      <c r="O871" s="6">
        <v>8</v>
      </c>
      <c r="P871" s="7" t="s">
        <v>2017</v>
      </c>
      <c r="Q871" s="7" t="s">
        <v>2053</v>
      </c>
      <c r="R871" s="8"/>
      <c r="S871" s="7" t="s">
        <v>1943</v>
      </c>
      <c r="T871" s="7" t="s">
        <v>436</v>
      </c>
      <c r="U871" s="7" t="s">
        <v>1828</v>
      </c>
      <c r="V871" s="8"/>
      <c r="W871" s="8"/>
      <c r="X871" s="6" t="b">
        <v>0</v>
      </c>
      <c r="Y871" s="7" t="s">
        <v>226</v>
      </c>
      <c r="Z871" s="7" t="s">
        <v>1944</v>
      </c>
      <c r="AA871" s="6" t="b">
        <v>0</v>
      </c>
      <c r="AB871" s="8"/>
      <c r="AC871" s="8"/>
      <c r="AD871" s="8"/>
      <c r="AE871" s="8"/>
      <c r="AF871" s="7" t="s">
        <v>436</v>
      </c>
      <c r="AG871" s="7" t="s">
        <v>226</v>
      </c>
      <c r="AH871" s="6">
        <v>12</v>
      </c>
    </row>
    <row r="872" spans="1:34" ht="15">
      <c r="A872" s="3" t="s">
        <v>1830</v>
      </c>
      <c r="B872" s="4">
        <v>8</v>
      </c>
      <c r="C872" s="3" t="s">
        <v>223</v>
      </c>
      <c r="D872" s="3" t="s">
        <v>1831</v>
      </c>
      <c r="E872" s="3" t="s">
        <v>235</v>
      </c>
      <c r="F872" s="5"/>
      <c r="H872" s="3" t="s">
        <v>2019</v>
      </c>
      <c r="I872" s="6">
        <v>12</v>
      </c>
      <c r="J872" t="b">
        <f t="shared" si="13"/>
        <v>1</v>
      </c>
      <c r="K872" s="7" t="s">
        <v>1830</v>
      </c>
      <c r="L872" s="7" t="s">
        <v>1831</v>
      </c>
      <c r="M872" s="7" t="s">
        <v>1944</v>
      </c>
      <c r="N872" s="7" t="s">
        <v>2019</v>
      </c>
      <c r="O872" s="6">
        <v>8</v>
      </c>
      <c r="P872" s="7" t="s">
        <v>2016</v>
      </c>
      <c r="Q872" s="7" t="s">
        <v>1944</v>
      </c>
      <c r="R872" s="8"/>
      <c r="S872" s="7" t="s">
        <v>1943</v>
      </c>
      <c r="T872" s="7" t="s">
        <v>235</v>
      </c>
      <c r="U872" s="7" t="s">
        <v>1830</v>
      </c>
      <c r="V872" s="8"/>
      <c r="W872" s="8"/>
      <c r="X872" s="6" t="b">
        <v>0</v>
      </c>
      <c r="Y872" s="7" t="s">
        <v>223</v>
      </c>
      <c r="Z872" s="7" t="s">
        <v>1944</v>
      </c>
      <c r="AA872" s="6" t="b">
        <v>0</v>
      </c>
      <c r="AB872" s="6">
        <v>3604</v>
      </c>
      <c r="AC872" s="6">
        <v>251</v>
      </c>
      <c r="AD872" s="6">
        <v>109</v>
      </c>
      <c r="AE872" s="6">
        <v>16686</v>
      </c>
      <c r="AF872" s="7" t="s">
        <v>235</v>
      </c>
      <c r="AG872" s="7" t="s">
        <v>223</v>
      </c>
      <c r="AH872" s="6">
        <v>12</v>
      </c>
    </row>
    <row r="873" spans="1:34" ht="15">
      <c r="A873" s="3" t="s">
        <v>1832</v>
      </c>
      <c r="B873" s="4">
        <v>14</v>
      </c>
      <c r="C873" s="3" t="s">
        <v>58</v>
      </c>
      <c r="D873" s="3" t="s">
        <v>1833</v>
      </c>
      <c r="E873" s="3" t="s">
        <v>436</v>
      </c>
      <c r="F873" s="5"/>
      <c r="H873" s="3" t="s">
        <v>2019</v>
      </c>
      <c r="I873" s="6">
        <v>9</v>
      </c>
      <c r="J873" t="b">
        <f t="shared" si="13"/>
        <v>1</v>
      </c>
      <c r="K873" s="7" t="s">
        <v>1832</v>
      </c>
      <c r="L873" s="7" t="s">
        <v>1833</v>
      </c>
      <c r="M873" s="7" t="s">
        <v>1944</v>
      </c>
      <c r="N873" s="7" t="s">
        <v>2019</v>
      </c>
      <c r="O873" s="6">
        <v>14</v>
      </c>
      <c r="P873" s="7" t="s">
        <v>1961</v>
      </c>
      <c r="Q873" s="7" t="s">
        <v>1944</v>
      </c>
      <c r="R873" s="8"/>
      <c r="S873" s="7" t="s">
        <v>1943</v>
      </c>
      <c r="T873" s="7" t="s">
        <v>436</v>
      </c>
      <c r="U873" s="7" t="s">
        <v>1832</v>
      </c>
      <c r="V873" s="8"/>
      <c r="W873" s="8"/>
      <c r="X873" s="6" t="b">
        <v>0</v>
      </c>
      <c r="Y873" s="7" t="s">
        <v>58</v>
      </c>
      <c r="Z873" s="7" t="s">
        <v>1944</v>
      </c>
      <c r="AA873" s="6" t="b">
        <v>0</v>
      </c>
      <c r="AB873" s="6">
        <v>2732</v>
      </c>
      <c r="AC873" s="6">
        <v>178</v>
      </c>
      <c r="AD873" s="6">
        <v>217</v>
      </c>
      <c r="AE873" s="8"/>
      <c r="AF873" s="7" t="s">
        <v>436</v>
      </c>
      <c r="AG873" s="7" t="s">
        <v>58</v>
      </c>
      <c r="AH873" s="6">
        <v>9</v>
      </c>
    </row>
    <row r="874" spans="1:34" ht="15">
      <c r="A874" s="3" t="s">
        <v>1834</v>
      </c>
      <c r="B874" s="4">
        <v>14</v>
      </c>
      <c r="C874" s="3" t="s">
        <v>58</v>
      </c>
      <c r="D874" s="3" t="s">
        <v>1835</v>
      </c>
      <c r="E874" s="3" t="s">
        <v>436</v>
      </c>
      <c r="F874" s="5"/>
      <c r="H874" s="3" t="s">
        <v>2019</v>
      </c>
      <c r="I874" s="6">
        <v>9</v>
      </c>
      <c r="J874" t="b">
        <f t="shared" si="13"/>
        <v>1</v>
      </c>
      <c r="K874" s="7" t="s">
        <v>1834</v>
      </c>
      <c r="L874" s="7" t="s">
        <v>1835</v>
      </c>
      <c r="M874" s="7" t="s">
        <v>1944</v>
      </c>
      <c r="N874" s="7" t="s">
        <v>2019</v>
      </c>
      <c r="O874" s="6">
        <v>14</v>
      </c>
      <c r="P874" s="7" t="s">
        <v>1961</v>
      </c>
      <c r="Q874" s="7" t="s">
        <v>1944</v>
      </c>
      <c r="R874" s="8"/>
      <c r="S874" s="7" t="s">
        <v>1943</v>
      </c>
      <c r="T874" s="7" t="s">
        <v>436</v>
      </c>
      <c r="U874" s="7" t="s">
        <v>1834</v>
      </c>
      <c r="V874" s="8"/>
      <c r="W874" s="8"/>
      <c r="X874" s="6" t="b">
        <v>0</v>
      </c>
      <c r="Y874" s="7" t="s">
        <v>58</v>
      </c>
      <c r="Z874" s="7" t="s">
        <v>1944</v>
      </c>
      <c r="AA874" s="6" t="b">
        <v>0</v>
      </c>
      <c r="AB874" s="6">
        <v>25657</v>
      </c>
      <c r="AC874" s="6">
        <v>1119</v>
      </c>
      <c r="AD874" s="6">
        <v>5036</v>
      </c>
      <c r="AE874" s="6">
        <v>31812</v>
      </c>
      <c r="AF874" s="7" t="s">
        <v>436</v>
      </c>
      <c r="AG874" s="7" t="s">
        <v>58</v>
      </c>
      <c r="AH874" s="6">
        <v>9</v>
      </c>
    </row>
    <row r="875" spans="1:34" ht="15">
      <c r="A875" s="3" t="s">
        <v>1836</v>
      </c>
      <c r="B875" s="4">
        <v>14</v>
      </c>
      <c r="C875" s="3" t="s">
        <v>61</v>
      </c>
      <c r="D875" s="3" t="s">
        <v>1837</v>
      </c>
      <c r="E875" s="3" t="s">
        <v>436</v>
      </c>
      <c r="F875" s="5"/>
      <c r="H875" s="3" t="s">
        <v>2019</v>
      </c>
      <c r="I875" s="6">
        <v>9</v>
      </c>
      <c r="J875" t="b">
        <f t="shared" si="13"/>
        <v>1</v>
      </c>
      <c r="K875" s="7" t="s">
        <v>1836</v>
      </c>
      <c r="L875" s="7" t="s">
        <v>1837</v>
      </c>
      <c r="M875" s="7" t="s">
        <v>1944</v>
      </c>
      <c r="N875" s="7" t="s">
        <v>2019</v>
      </c>
      <c r="O875" s="6">
        <v>14</v>
      </c>
      <c r="P875" s="7" t="s">
        <v>1962</v>
      </c>
      <c r="Q875" s="7" t="s">
        <v>1944</v>
      </c>
      <c r="R875" s="8"/>
      <c r="S875" s="7" t="s">
        <v>1943</v>
      </c>
      <c r="T875" s="7" t="s">
        <v>436</v>
      </c>
      <c r="U875" s="7" t="s">
        <v>1836</v>
      </c>
      <c r="V875" s="8"/>
      <c r="W875" s="8"/>
      <c r="X875" s="6" t="b">
        <v>0</v>
      </c>
      <c r="Y875" s="7" t="s">
        <v>61</v>
      </c>
      <c r="Z875" s="7" t="s">
        <v>1944</v>
      </c>
      <c r="AA875" s="6" t="b">
        <v>0</v>
      </c>
      <c r="AB875" s="8"/>
      <c r="AC875" s="8"/>
      <c r="AD875" s="8"/>
      <c r="AE875" s="8"/>
      <c r="AF875" s="7" t="s">
        <v>436</v>
      </c>
      <c r="AG875" s="7" t="s">
        <v>61</v>
      </c>
      <c r="AH875" s="6">
        <v>9</v>
      </c>
    </row>
    <row r="876" spans="1:34" ht="15">
      <c r="A876" s="3" t="s">
        <v>1838</v>
      </c>
      <c r="B876" s="4">
        <v>16</v>
      </c>
      <c r="C876" s="3" t="s">
        <v>130</v>
      </c>
      <c r="D876" s="3" t="s">
        <v>1837</v>
      </c>
      <c r="E876" s="3" t="s">
        <v>235</v>
      </c>
      <c r="F876" s="5"/>
      <c r="H876" s="3" t="s">
        <v>2019</v>
      </c>
      <c r="I876" s="6">
        <v>1</v>
      </c>
      <c r="J876" t="b">
        <f t="shared" si="13"/>
        <v>1</v>
      </c>
      <c r="K876" s="7" t="s">
        <v>1838</v>
      </c>
      <c r="L876" s="7" t="s">
        <v>1837</v>
      </c>
      <c r="M876" s="7" t="s">
        <v>1944</v>
      </c>
      <c r="N876" s="7" t="s">
        <v>2019</v>
      </c>
      <c r="O876" s="6">
        <v>16</v>
      </c>
      <c r="P876" s="7" t="s">
        <v>1985</v>
      </c>
      <c r="Q876" s="7" t="s">
        <v>1944</v>
      </c>
      <c r="R876" s="8"/>
      <c r="S876" s="7" t="s">
        <v>1943</v>
      </c>
      <c r="T876" s="7" t="s">
        <v>235</v>
      </c>
      <c r="U876" s="7" t="s">
        <v>1838</v>
      </c>
      <c r="V876" s="8"/>
      <c r="W876" s="8"/>
      <c r="X876" s="6" t="b">
        <v>0</v>
      </c>
      <c r="Y876" s="7" t="s">
        <v>130</v>
      </c>
      <c r="Z876" s="7" t="s">
        <v>1944</v>
      </c>
      <c r="AA876" s="6" t="b">
        <v>0</v>
      </c>
      <c r="AB876" s="8"/>
      <c r="AC876" s="8"/>
      <c r="AD876" s="8"/>
      <c r="AE876" s="8"/>
      <c r="AF876" s="7" t="s">
        <v>235</v>
      </c>
      <c r="AG876" s="7" t="s">
        <v>130</v>
      </c>
      <c r="AH876" s="6">
        <v>1</v>
      </c>
    </row>
    <row r="877" spans="1:34" ht="15">
      <c r="A877" s="3" t="s">
        <v>1839</v>
      </c>
      <c r="B877" s="4">
        <v>18</v>
      </c>
      <c r="C877" s="3" t="s">
        <v>160</v>
      </c>
      <c r="D877" s="3" t="s">
        <v>1840</v>
      </c>
      <c r="E877" s="3" t="s">
        <v>436</v>
      </c>
      <c r="F877" s="5"/>
      <c r="H877" s="3" t="s">
        <v>2019</v>
      </c>
      <c r="I877" s="6">
        <v>3</v>
      </c>
      <c r="J877" t="b">
        <f t="shared" si="13"/>
        <v>1</v>
      </c>
      <c r="K877" s="7" t="s">
        <v>1839</v>
      </c>
      <c r="L877" s="7" t="s">
        <v>1840</v>
      </c>
      <c r="M877" s="7" t="s">
        <v>1944</v>
      </c>
      <c r="N877" s="7" t="s">
        <v>2019</v>
      </c>
      <c r="O877" s="6">
        <v>18</v>
      </c>
      <c r="P877" s="7" t="s">
        <v>1995</v>
      </c>
      <c r="Q877" s="7" t="s">
        <v>1944</v>
      </c>
      <c r="R877" s="8"/>
      <c r="S877" s="7" t="s">
        <v>1943</v>
      </c>
      <c r="T877" s="7" t="s">
        <v>436</v>
      </c>
      <c r="U877" s="7" t="s">
        <v>1839</v>
      </c>
      <c r="V877" s="8"/>
      <c r="W877" s="8"/>
      <c r="X877" s="6" t="b">
        <v>0</v>
      </c>
      <c r="Y877" s="7" t="s">
        <v>160</v>
      </c>
      <c r="Z877" s="7" t="s">
        <v>1944</v>
      </c>
      <c r="AA877" s="6" t="b">
        <v>0</v>
      </c>
      <c r="AB877" s="8"/>
      <c r="AC877" s="8"/>
      <c r="AD877" s="8"/>
      <c r="AE877" s="8"/>
      <c r="AF877" s="7" t="s">
        <v>436</v>
      </c>
      <c r="AG877" s="7" t="s">
        <v>160</v>
      </c>
      <c r="AH877" s="6">
        <v>3</v>
      </c>
    </row>
    <row r="878" spans="1:34" ht="15">
      <c r="A878" s="3" t="s">
        <v>1841</v>
      </c>
      <c r="B878" s="4">
        <v>15</v>
      </c>
      <c r="C878" s="3" t="s">
        <v>115</v>
      </c>
      <c r="D878" s="3" t="s">
        <v>1842</v>
      </c>
      <c r="E878" s="3" t="s">
        <v>436</v>
      </c>
      <c r="F878" s="5"/>
      <c r="H878" s="3" t="s">
        <v>2019</v>
      </c>
      <c r="I878" s="6">
        <v>1</v>
      </c>
      <c r="J878" t="b">
        <f t="shared" si="13"/>
        <v>1</v>
      </c>
      <c r="K878" s="7" t="s">
        <v>1841</v>
      </c>
      <c r="L878" s="7" t="s">
        <v>1842</v>
      </c>
      <c r="M878" s="7" t="s">
        <v>1944</v>
      </c>
      <c r="N878" s="7" t="s">
        <v>2019</v>
      </c>
      <c r="O878" s="6">
        <v>15</v>
      </c>
      <c r="P878" s="7" t="s">
        <v>1980</v>
      </c>
      <c r="Q878" s="7" t="s">
        <v>1944</v>
      </c>
      <c r="R878" s="8"/>
      <c r="S878" s="7" t="s">
        <v>1943</v>
      </c>
      <c r="T878" s="7" t="s">
        <v>436</v>
      </c>
      <c r="U878" s="7" t="s">
        <v>1841</v>
      </c>
      <c r="V878" s="8"/>
      <c r="W878" s="8"/>
      <c r="X878" s="6" t="b">
        <v>0</v>
      </c>
      <c r="Y878" s="7" t="s">
        <v>115</v>
      </c>
      <c r="Z878" s="7" t="s">
        <v>1944</v>
      </c>
      <c r="AA878" s="6" t="b">
        <v>0</v>
      </c>
      <c r="AB878" s="6">
        <v>2026</v>
      </c>
      <c r="AC878" s="6">
        <v>158</v>
      </c>
      <c r="AD878" s="6">
        <v>314</v>
      </c>
      <c r="AE878" s="6">
        <v>2498</v>
      </c>
      <c r="AF878" s="7" t="s">
        <v>436</v>
      </c>
      <c r="AG878" s="7" t="s">
        <v>115</v>
      </c>
      <c r="AH878" s="6">
        <v>1</v>
      </c>
    </row>
    <row r="879" spans="1:34" ht="15">
      <c r="A879" s="3" t="s">
        <v>1843</v>
      </c>
      <c r="B879" s="4">
        <v>6</v>
      </c>
      <c r="C879" s="3" t="s">
        <v>202</v>
      </c>
      <c r="D879" s="3" t="s">
        <v>1844</v>
      </c>
      <c r="E879" s="3" t="s">
        <v>436</v>
      </c>
      <c r="F879" s="5"/>
      <c r="H879" s="3" t="s">
        <v>2019</v>
      </c>
      <c r="I879" s="6">
        <v>11</v>
      </c>
      <c r="J879" t="b">
        <f t="shared" si="13"/>
        <v>1</v>
      </c>
      <c r="K879" s="7" t="s">
        <v>1843</v>
      </c>
      <c r="L879" s="7" t="s">
        <v>1844</v>
      </c>
      <c r="M879" s="7" t="s">
        <v>1944</v>
      </c>
      <c r="N879" s="7" t="s">
        <v>2019</v>
      </c>
      <c r="O879" s="6">
        <v>6</v>
      </c>
      <c r="P879" s="7" t="s">
        <v>2009</v>
      </c>
      <c r="Q879" s="7" t="s">
        <v>1944</v>
      </c>
      <c r="R879" s="8"/>
      <c r="S879" s="7" t="s">
        <v>1943</v>
      </c>
      <c r="T879" s="7" t="s">
        <v>436</v>
      </c>
      <c r="U879" s="7" t="s">
        <v>1843</v>
      </c>
      <c r="V879" s="8"/>
      <c r="W879" s="8"/>
      <c r="X879" s="6" t="b">
        <v>0</v>
      </c>
      <c r="Y879" s="7" t="s">
        <v>202</v>
      </c>
      <c r="Z879" s="7" t="s">
        <v>1944</v>
      </c>
      <c r="AA879" s="6" t="b">
        <v>0</v>
      </c>
      <c r="AB879" s="6">
        <v>2624</v>
      </c>
      <c r="AC879" s="6">
        <v>211</v>
      </c>
      <c r="AD879" s="6">
        <v>122</v>
      </c>
      <c r="AE879" s="6">
        <v>2988</v>
      </c>
      <c r="AF879" s="7" t="s">
        <v>436</v>
      </c>
      <c r="AG879" s="7" t="s">
        <v>202</v>
      </c>
      <c r="AH879" s="6">
        <v>11</v>
      </c>
    </row>
    <row r="880" spans="1:34" ht="15">
      <c r="A880" s="3" t="s">
        <v>1845</v>
      </c>
      <c r="B880" s="4">
        <v>6</v>
      </c>
      <c r="C880" s="3" t="s">
        <v>190</v>
      </c>
      <c r="D880" s="3" t="s">
        <v>1846</v>
      </c>
      <c r="E880" s="3" t="s">
        <v>436</v>
      </c>
      <c r="F880" s="5"/>
      <c r="H880" s="3" t="s">
        <v>2019</v>
      </c>
      <c r="I880" s="6">
        <v>11</v>
      </c>
      <c r="J880" t="b">
        <f t="shared" si="13"/>
        <v>1</v>
      </c>
      <c r="K880" s="7" t="s">
        <v>1845</v>
      </c>
      <c r="L880" s="7" t="s">
        <v>1846</v>
      </c>
      <c r="M880" s="7" t="s">
        <v>2768</v>
      </c>
      <c r="N880" s="7" t="s">
        <v>2019</v>
      </c>
      <c r="O880" s="6">
        <v>6</v>
      </c>
      <c r="P880" s="7" t="s">
        <v>2005</v>
      </c>
      <c r="Q880" s="7" t="s">
        <v>1952</v>
      </c>
      <c r="R880" s="8"/>
      <c r="S880" s="7" t="s">
        <v>1943</v>
      </c>
      <c r="T880" s="7" t="s">
        <v>436</v>
      </c>
      <c r="U880" s="7" t="s">
        <v>1845</v>
      </c>
      <c r="V880" s="8"/>
      <c r="W880" s="8"/>
      <c r="X880" s="6" t="b">
        <v>0</v>
      </c>
      <c r="Y880" s="7" t="s">
        <v>190</v>
      </c>
      <c r="Z880" s="7" t="s">
        <v>1944</v>
      </c>
      <c r="AA880" s="6" t="b">
        <v>0</v>
      </c>
      <c r="AB880" s="6">
        <v>4703</v>
      </c>
      <c r="AC880" s="6">
        <v>2500</v>
      </c>
      <c r="AD880" s="8"/>
      <c r="AE880" s="6">
        <v>30369</v>
      </c>
      <c r="AF880" s="7" t="s">
        <v>436</v>
      </c>
      <c r="AG880" s="7" t="s">
        <v>190</v>
      </c>
      <c r="AH880" s="6">
        <v>11</v>
      </c>
    </row>
    <row r="881" spans="1:34" ht="15">
      <c r="A881" s="3" t="s">
        <v>1847</v>
      </c>
      <c r="B881" s="4">
        <v>12</v>
      </c>
      <c r="C881" s="3" t="s">
        <v>85</v>
      </c>
      <c r="D881" s="3" t="s">
        <v>1848</v>
      </c>
      <c r="E881" s="3" t="s">
        <v>301</v>
      </c>
      <c r="F881" s="5"/>
      <c r="H881" s="3" t="s">
        <v>2031</v>
      </c>
      <c r="I881" s="6">
        <v>7</v>
      </c>
      <c r="J881" t="b">
        <f t="shared" si="13"/>
        <v>1</v>
      </c>
      <c r="K881" s="7" t="s">
        <v>1847</v>
      </c>
      <c r="L881" s="7" t="s">
        <v>1848</v>
      </c>
      <c r="M881" s="7" t="s">
        <v>1944</v>
      </c>
      <c r="N881" s="7" t="s">
        <v>2031</v>
      </c>
      <c r="O881" s="6">
        <v>12</v>
      </c>
      <c r="P881" s="7" t="s">
        <v>1970</v>
      </c>
      <c r="Q881" s="7" t="s">
        <v>1944</v>
      </c>
      <c r="R881" s="8"/>
      <c r="S881" s="7" t="s">
        <v>1943</v>
      </c>
      <c r="T881" s="7" t="s">
        <v>301</v>
      </c>
      <c r="U881" s="7" t="s">
        <v>1847</v>
      </c>
      <c r="V881" s="8"/>
      <c r="W881" s="8"/>
      <c r="X881" s="6" t="b">
        <v>0</v>
      </c>
      <c r="Y881" s="7" t="s">
        <v>85</v>
      </c>
      <c r="Z881" s="7" t="s">
        <v>1944</v>
      </c>
      <c r="AA881" s="6" t="b">
        <v>0</v>
      </c>
      <c r="AB881" s="8"/>
      <c r="AC881" s="8"/>
      <c r="AD881" s="8"/>
      <c r="AE881" s="8"/>
      <c r="AF881" s="7" t="s">
        <v>301</v>
      </c>
      <c r="AG881" s="7" t="s">
        <v>85</v>
      </c>
      <c r="AH881" s="6">
        <v>7</v>
      </c>
    </row>
    <row r="882" spans="1:34" ht="15">
      <c r="A882" s="3" t="s">
        <v>1849</v>
      </c>
      <c r="B882" s="4">
        <v>3</v>
      </c>
      <c r="C882" s="3" t="s">
        <v>46</v>
      </c>
      <c r="D882" s="3" t="s">
        <v>1850</v>
      </c>
      <c r="E882" s="3" t="s">
        <v>436</v>
      </c>
      <c r="F882" s="5"/>
      <c r="H882" s="3" t="s">
        <v>2019</v>
      </c>
      <c r="I882" s="6">
        <v>6</v>
      </c>
      <c r="J882" t="b">
        <f t="shared" si="13"/>
        <v>1</v>
      </c>
      <c r="K882" s="7" t="s">
        <v>1849</v>
      </c>
      <c r="L882" s="7" t="s">
        <v>1850</v>
      </c>
      <c r="M882" s="7" t="s">
        <v>2769</v>
      </c>
      <c r="N882" s="7" t="s">
        <v>2019</v>
      </c>
      <c r="O882" s="6">
        <v>3</v>
      </c>
      <c r="P882" s="7" t="s">
        <v>1957</v>
      </c>
      <c r="Q882" s="7" t="s">
        <v>2109</v>
      </c>
      <c r="R882" s="8"/>
      <c r="S882" s="7" t="s">
        <v>1943</v>
      </c>
      <c r="T882" s="7" t="s">
        <v>436</v>
      </c>
      <c r="U882" s="7" t="s">
        <v>1849</v>
      </c>
      <c r="V882" s="8"/>
      <c r="W882" s="8"/>
      <c r="X882" s="6" t="b">
        <v>0</v>
      </c>
      <c r="Y882" s="7" t="s">
        <v>46</v>
      </c>
      <c r="Z882" s="7" t="s">
        <v>1944</v>
      </c>
      <c r="AA882" s="6" t="b">
        <v>0</v>
      </c>
      <c r="AB882" s="6">
        <v>5053</v>
      </c>
      <c r="AC882" s="6">
        <v>207</v>
      </c>
      <c r="AD882" s="6">
        <v>1668</v>
      </c>
      <c r="AE882" s="6">
        <v>7302</v>
      </c>
      <c r="AF882" s="7" t="s">
        <v>436</v>
      </c>
      <c r="AG882" s="7" t="s">
        <v>46</v>
      </c>
      <c r="AH882" s="6">
        <v>6</v>
      </c>
    </row>
    <row r="883" spans="1:34" ht="15">
      <c r="A883" s="3" t="s">
        <v>1851</v>
      </c>
      <c r="B883" s="4">
        <v>8</v>
      </c>
      <c r="C883" s="3" t="s">
        <v>226</v>
      </c>
      <c r="D883" s="3" t="s">
        <v>1852</v>
      </c>
      <c r="E883" s="3" t="s">
        <v>235</v>
      </c>
      <c r="F883" s="5"/>
      <c r="H883" s="3" t="s">
        <v>2019</v>
      </c>
      <c r="I883" s="6">
        <v>12</v>
      </c>
      <c r="J883" t="b">
        <f t="shared" si="13"/>
        <v>1</v>
      </c>
      <c r="K883" s="7" t="s">
        <v>1851</v>
      </c>
      <c r="L883" s="7" t="s">
        <v>1852</v>
      </c>
      <c r="M883" s="7" t="s">
        <v>2770</v>
      </c>
      <c r="N883" s="7" t="s">
        <v>2019</v>
      </c>
      <c r="O883" s="6">
        <v>8</v>
      </c>
      <c r="P883" s="7" t="s">
        <v>2017</v>
      </c>
      <c r="Q883" s="7" t="s">
        <v>2109</v>
      </c>
      <c r="R883" s="8"/>
      <c r="S883" s="7" t="s">
        <v>1943</v>
      </c>
      <c r="T883" s="7" t="s">
        <v>235</v>
      </c>
      <c r="U883" s="7" t="s">
        <v>1851</v>
      </c>
      <c r="V883" s="8"/>
      <c r="W883" s="8"/>
      <c r="X883" s="6" t="b">
        <v>0</v>
      </c>
      <c r="Y883" s="7" t="s">
        <v>226</v>
      </c>
      <c r="Z883" s="7" t="s">
        <v>1944</v>
      </c>
      <c r="AA883" s="6" t="b">
        <v>0</v>
      </c>
      <c r="AB883" s="8"/>
      <c r="AC883" s="8"/>
      <c r="AD883" s="8"/>
      <c r="AE883" s="8"/>
      <c r="AF883" s="7" t="s">
        <v>235</v>
      </c>
      <c r="AG883" s="7" t="s">
        <v>226</v>
      </c>
      <c r="AH883" s="6">
        <v>12</v>
      </c>
    </row>
    <row r="884" spans="1:34" ht="15">
      <c r="A884" s="3" t="s">
        <v>1853</v>
      </c>
      <c r="B884" s="4">
        <v>1</v>
      </c>
      <c r="C884" s="3" t="s">
        <v>6</v>
      </c>
      <c r="D884" s="3" t="s">
        <v>1854</v>
      </c>
      <c r="E884" s="3" t="s">
        <v>301</v>
      </c>
      <c r="F884" s="5"/>
      <c r="H884" s="3" t="s">
        <v>2031</v>
      </c>
      <c r="I884" s="6">
        <v>4</v>
      </c>
      <c r="J884" t="b">
        <f t="shared" si="13"/>
        <v>1</v>
      </c>
      <c r="K884" s="7" t="s">
        <v>1853</v>
      </c>
      <c r="L884" s="7" t="s">
        <v>1854</v>
      </c>
      <c r="M884" s="7" t="s">
        <v>1944</v>
      </c>
      <c r="N884" s="7" t="s">
        <v>2031</v>
      </c>
      <c r="O884" s="6">
        <v>1</v>
      </c>
      <c r="P884" s="7" t="s">
        <v>1945</v>
      </c>
      <c r="Q884" s="7" t="s">
        <v>1944</v>
      </c>
      <c r="R884" s="8"/>
      <c r="S884" s="7" t="s">
        <v>1943</v>
      </c>
      <c r="T884" s="7" t="s">
        <v>301</v>
      </c>
      <c r="U884" s="7" t="s">
        <v>1853</v>
      </c>
      <c r="V884" s="8"/>
      <c r="W884" s="8"/>
      <c r="X884" s="6" t="b">
        <v>0</v>
      </c>
      <c r="Y884" s="7" t="s">
        <v>6</v>
      </c>
      <c r="Z884" s="7" t="s">
        <v>1944</v>
      </c>
      <c r="AA884" s="6" t="b">
        <v>0</v>
      </c>
      <c r="AB884" s="8"/>
      <c r="AC884" s="8"/>
      <c r="AD884" s="8"/>
      <c r="AE884" s="8"/>
      <c r="AF884" s="7" t="s">
        <v>301</v>
      </c>
      <c r="AG884" s="7" t="s">
        <v>6</v>
      </c>
      <c r="AH884" s="6">
        <v>4</v>
      </c>
    </row>
    <row r="885" spans="1:34" ht="15">
      <c r="A885" s="3" t="s">
        <v>1855</v>
      </c>
      <c r="B885" s="4">
        <v>9</v>
      </c>
      <c r="C885" s="3" t="s">
        <v>43</v>
      </c>
      <c r="D885" s="3" t="s">
        <v>1856</v>
      </c>
      <c r="E885" s="3" t="s">
        <v>436</v>
      </c>
      <c r="F885" s="5"/>
      <c r="H885" s="3" t="s">
        <v>2019</v>
      </c>
      <c r="I885" s="6">
        <v>6</v>
      </c>
      <c r="J885" t="b">
        <f t="shared" si="13"/>
        <v>1</v>
      </c>
      <c r="K885" s="7" t="s">
        <v>1855</v>
      </c>
      <c r="L885" s="7" t="s">
        <v>1856</v>
      </c>
      <c r="M885" s="7" t="s">
        <v>2771</v>
      </c>
      <c r="N885" s="7" t="s">
        <v>2019</v>
      </c>
      <c r="O885" s="6">
        <v>9</v>
      </c>
      <c r="P885" s="7" t="s">
        <v>1956</v>
      </c>
      <c r="Q885" s="7" t="s">
        <v>2055</v>
      </c>
      <c r="R885" s="8"/>
      <c r="S885" s="7" t="s">
        <v>1943</v>
      </c>
      <c r="T885" s="7" t="s">
        <v>436</v>
      </c>
      <c r="U885" s="7" t="s">
        <v>1855</v>
      </c>
      <c r="V885" s="8"/>
      <c r="W885" s="8"/>
      <c r="X885" s="6" t="b">
        <v>0</v>
      </c>
      <c r="Y885" s="7" t="s">
        <v>43</v>
      </c>
      <c r="Z885" s="7" t="s">
        <v>1944</v>
      </c>
      <c r="AA885" s="6" t="b">
        <v>0</v>
      </c>
      <c r="AB885" s="6">
        <v>5800</v>
      </c>
      <c r="AC885" s="6">
        <v>300</v>
      </c>
      <c r="AD885" s="6">
        <v>1300</v>
      </c>
      <c r="AE885" s="6">
        <v>7400</v>
      </c>
      <c r="AF885" s="7" t="s">
        <v>436</v>
      </c>
      <c r="AG885" s="7" t="s">
        <v>43</v>
      </c>
      <c r="AH885" s="6">
        <v>6</v>
      </c>
    </row>
    <row r="886" spans="1:34" ht="15">
      <c r="A886" s="3" t="s">
        <v>1857</v>
      </c>
      <c r="B886" s="4">
        <v>3</v>
      </c>
      <c r="C886" s="3" t="s">
        <v>55</v>
      </c>
      <c r="D886" s="3" t="s">
        <v>1858</v>
      </c>
      <c r="E886" s="3" t="s">
        <v>436</v>
      </c>
      <c r="F886" s="5"/>
      <c r="H886" s="3" t="s">
        <v>2019</v>
      </c>
      <c r="I886" s="6">
        <v>6</v>
      </c>
      <c r="J886" t="b">
        <f t="shared" si="13"/>
        <v>1</v>
      </c>
      <c r="K886" s="7" t="s">
        <v>1857</v>
      </c>
      <c r="L886" s="7" t="s">
        <v>1858</v>
      </c>
      <c r="M886" s="7" t="s">
        <v>2772</v>
      </c>
      <c r="N886" s="7" t="s">
        <v>2019</v>
      </c>
      <c r="O886" s="6">
        <v>3</v>
      </c>
      <c r="P886" s="7" t="s">
        <v>1960</v>
      </c>
      <c r="Q886" s="7" t="s">
        <v>2055</v>
      </c>
      <c r="R886" s="8"/>
      <c r="S886" s="7" t="s">
        <v>1943</v>
      </c>
      <c r="T886" s="7" t="s">
        <v>436</v>
      </c>
      <c r="U886" s="7" t="s">
        <v>1857</v>
      </c>
      <c r="V886" s="8"/>
      <c r="W886" s="8"/>
      <c r="X886" s="6" t="b">
        <v>0</v>
      </c>
      <c r="Y886" s="7" t="s">
        <v>55</v>
      </c>
      <c r="Z886" s="7" t="s">
        <v>1944</v>
      </c>
      <c r="AA886" s="6" t="b">
        <v>0</v>
      </c>
      <c r="AB886" s="6">
        <v>6879</v>
      </c>
      <c r="AC886" s="6">
        <v>526</v>
      </c>
      <c r="AD886" s="6">
        <v>895</v>
      </c>
      <c r="AE886" s="6">
        <v>8580</v>
      </c>
      <c r="AF886" s="7" t="s">
        <v>436</v>
      </c>
      <c r="AG886" s="7" t="s">
        <v>55</v>
      </c>
      <c r="AH886" s="6">
        <v>6</v>
      </c>
    </row>
    <row r="887" spans="1:34" ht="15">
      <c r="A887" s="3" t="s">
        <v>1859</v>
      </c>
      <c r="B887" s="4">
        <v>8</v>
      </c>
      <c r="C887" s="3" t="s">
        <v>229</v>
      </c>
      <c r="D887" s="3" t="s">
        <v>1860</v>
      </c>
      <c r="E887" s="3" t="s">
        <v>235</v>
      </c>
      <c r="F887" s="5"/>
      <c r="H887" s="3" t="s">
        <v>2019</v>
      </c>
      <c r="I887" s="6">
        <v>12</v>
      </c>
      <c r="J887" t="b">
        <f t="shared" si="13"/>
        <v>1</v>
      </c>
      <c r="K887" s="7" t="s">
        <v>1859</v>
      </c>
      <c r="L887" s="7" t="s">
        <v>1860</v>
      </c>
      <c r="M887" s="7" t="s">
        <v>2773</v>
      </c>
      <c r="N887" s="7" t="s">
        <v>2019</v>
      </c>
      <c r="O887" s="6">
        <v>8</v>
      </c>
      <c r="P887" s="7" t="s">
        <v>2018</v>
      </c>
      <c r="Q887" s="7" t="s">
        <v>1945</v>
      </c>
      <c r="R887" s="8"/>
      <c r="S887" s="7" t="s">
        <v>1943</v>
      </c>
      <c r="T887" s="7" t="s">
        <v>235</v>
      </c>
      <c r="U887" s="7" t="s">
        <v>1859</v>
      </c>
      <c r="V887" s="8"/>
      <c r="W887" s="8"/>
      <c r="X887" s="6" t="b">
        <v>0</v>
      </c>
      <c r="Y887" s="7" t="s">
        <v>229</v>
      </c>
      <c r="Z887" s="7" t="s">
        <v>1944</v>
      </c>
      <c r="AA887" s="6" t="b">
        <v>0</v>
      </c>
      <c r="AB887" s="6">
        <v>12287</v>
      </c>
      <c r="AC887" s="6">
        <v>57</v>
      </c>
      <c r="AD887" s="6">
        <v>108</v>
      </c>
      <c r="AE887" s="6">
        <v>12452</v>
      </c>
      <c r="AF887" s="7" t="s">
        <v>235</v>
      </c>
      <c r="AG887" s="7" t="s">
        <v>229</v>
      </c>
      <c r="AH887" s="6">
        <v>12</v>
      </c>
    </row>
    <row r="888" spans="1:34" ht="15">
      <c r="A888" s="3" t="s">
        <v>1861</v>
      </c>
      <c r="B888" s="4">
        <v>4</v>
      </c>
      <c r="C888" s="3" t="s">
        <v>175</v>
      </c>
      <c r="D888" s="3" t="s">
        <v>1862</v>
      </c>
      <c r="E888" s="3" t="s">
        <v>436</v>
      </c>
      <c r="F888" s="5"/>
      <c r="H888" s="3" t="s">
        <v>2019</v>
      </c>
      <c r="I888" s="6">
        <v>5</v>
      </c>
      <c r="J888" t="b">
        <f t="shared" si="13"/>
        <v>1</v>
      </c>
      <c r="K888" s="7" t="s">
        <v>1861</v>
      </c>
      <c r="L888" s="7" t="s">
        <v>1862</v>
      </c>
      <c r="M888" s="7" t="s">
        <v>2774</v>
      </c>
      <c r="N888" s="7" t="s">
        <v>2019</v>
      </c>
      <c r="O888" s="6">
        <v>4</v>
      </c>
      <c r="P888" s="7" t="s">
        <v>2000</v>
      </c>
      <c r="Q888" s="7" t="s">
        <v>2045</v>
      </c>
      <c r="R888" s="8"/>
      <c r="S888" s="7" t="s">
        <v>1943</v>
      </c>
      <c r="T888" s="7" t="s">
        <v>436</v>
      </c>
      <c r="U888" s="7" t="s">
        <v>1861</v>
      </c>
      <c r="V888" s="8"/>
      <c r="W888" s="8"/>
      <c r="X888" s="6" t="b">
        <v>0</v>
      </c>
      <c r="Y888" s="7" t="s">
        <v>175</v>
      </c>
      <c r="Z888" s="7" t="s">
        <v>1944</v>
      </c>
      <c r="AA888" s="6" t="b">
        <v>0</v>
      </c>
      <c r="AB888" s="6">
        <v>1607</v>
      </c>
      <c r="AC888" s="6">
        <v>80</v>
      </c>
      <c r="AD888" s="6">
        <v>259</v>
      </c>
      <c r="AE888" s="6">
        <v>1960</v>
      </c>
      <c r="AF888" s="7" t="s">
        <v>436</v>
      </c>
      <c r="AG888" s="7" t="s">
        <v>175</v>
      </c>
      <c r="AH888" s="6">
        <v>5</v>
      </c>
    </row>
    <row r="889" spans="1:34" ht="15">
      <c r="A889" s="3" t="s">
        <v>1863</v>
      </c>
      <c r="B889" s="4">
        <v>12</v>
      </c>
      <c r="C889" s="3" t="s">
        <v>85</v>
      </c>
      <c r="D889" s="3" t="s">
        <v>1864</v>
      </c>
      <c r="E889" s="3" t="s">
        <v>436</v>
      </c>
      <c r="F889" s="5"/>
      <c r="H889" s="3" t="s">
        <v>2019</v>
      </c>
      <c r="I889" s="6">
        <v>7</v>
      </c>
      <c r="J889" t="b">
        <f t="shared" si="13"/>
        <v>1</v>
      </c>
      <c r="K889" s="7" t="s">
        <v>1863</v>
      </c>
      <c r="L889" s="7" t="s">
        <v>1864</v>
      </c>
      <c r="M889" s="7" t="s">
        <v>2775</v>
      </c>
      <c r="N889" s="7" t="s">
        <v>2019</v>
      </c>
      <c r="O889" s="6">
        <v>12</v>
      </c>
      <c r="P889" s="7" t="s">
        <v>1970</v>
      </c>
      <c r="Q889" s="7" t="s">
        <v>1954</v>
      </c>
      <c r="R889" s="8"/>
      <c r="S889" s="7" t="s">
        <v>1943</v>
      </c>
      <c r="T889" s="7" t="s">
        <v>436</v>
      </c>
      <c r="U889" s="7" t="s">
        <v>1863</v>
      </c>
      <c r="V889" s="8"/>
      <c r="W889" s="8"/>
      <c r="X889" s="6" t="b">
        <v>0</v>
      </c>
      <c r="Y889" s="7" t="s">
        <v>85</v>
      </c>
      <c r="Z889" s="7" t="s">
        <v>1944</v>
      </c>
      <c r="AA889" s="6" t="b">
        <v>0</v>
      </c>
      <c r="AB889" s="6">
        <v>19700</v>
      </c>
      <c r="AC889" s="6">
        <v>1072</v>
      </c>
      <c r="AD889" s="6">
        <v>3671</v>
      </c>
      <c r="AE889" s="6">
        <v>24443</v>
      </c>
      <c r="AF889" s="7" t="s">
        <v>436</v>
      </c>
      <c r="AG889" s="7" t="s">
        <v>85</v>
      </c>
      <c r="AH889" s="6">
        <v>7</v>
      </c>
    </row>
    <row r="890" spans="1:34" ht="15">
      <c r="A890" s="3" t="s">
        <v>1865</v>
      </c>
      <c r="B890" s="4">
        <v>10</v>
      </c>
      <c r="C890" s="3" t="s">
        <v>91</v>
      </c>
      <c r="D890" s="3" t="s">
        <v>1866</v>
      </c>
      <c r="E890" s="3" t="s">
        <v>436</v>
      </c>
      <c r="F890" s="5"/>
      <c r="H890" s="3" t="s">
        <v>2019</v>
      </c>
      <c r="I890" s="6">
        <v>8</v>
      </c>
      <c r="J890" t="b">
        <f t="shared" si="13"/>
        <v>1</v>
      </c>
      <c r="K890" s="7" t="s">
        <v>1865</v>
      </c>
      <c r="L890" s="7" t="s">
        <v>1866</v>
      </c>
      <c r="M890" s="7" t="s">
        <v>2776</v>
      </c>
      <c r="N890" s="7" t="s">
        <v>2019</v>
      </c>
      <c r="O890" s="6">
        <v>10</v>
      </c>
      <c r="P890" s="7" t="s">
        <v>1972</v>
      </c>
      <c r="Q890" s="7" t="s">
        <v>1946</v>
      </c>
      <c r="R890" s="8"/>
      <c r="S890" s="7" t="s">
        <v>1943</v>
      </c>
      <c r="T890" s="7" t="s">
        <v>436</v>
      </c>
      <c r="U890" s="7" t="s">
        <v>1865</v>
      </c>
      <c r="V890" s="8"/>
      <c r="W890" s="8"/>
      <c r="X890" s="6" t="b">
        <v>0</v>
      </c>
      <c r="Y890" s="7" t="s">
        <v>91</v>
      </c>
      <c r="Z890" s="7" t="s">
        <v>1944</v>
      </c>
      <c r="AA890" s="6" t="b">
        <v>0</v>
      </c>
      <c r="AB890" s="6">
        <v>6821</v>
      </c>
      <c r="AC890" s="6">
        <v>1123</v>
      </c>
      <c r="AD890" s="6">
        <v>258</v>
      </c>
      <c r="AE890" s="6">
        <v>8202</v>
      </c>
      <c r="AF890" s="7" t="s">
        <v>436</v>
      </c>
      <c r="AG890" s="7" t="s">
        <v>91</v>
      </c>
      <c r="AH890" s="6">
        <v>8</v>
      </c>
    </row>
    <row r="891" spans="1:34" ht="15">
      <c r="A891" s="3" t="s">
        <v>1867</v>
      </c>
      <c r="B891" s="4">
        <v>18</v>
      </c>
      <c r="C891" s="3" t="s">
        <v>148</v>
      </c>
      <c r="D891" s="3" t="s">
        <v>1868</v>
      </c>
      <c r="E891" s="3" t="s">
        <v>436</v>
      </c>
      <c r="F891" s="5"/>
      <c r="H891" s="3" t="s">
        <v>2019</v>
      </c>
      <c r="I891" s="6">
        <v>3</v>
      </c>
      <c r="J891" t="b">
        <f t="shared" si="13"/>
        <v>1</v>
      </c>
      <c r="K891" s="7" t="s">
        <v>1867</v>
      </c>
      <c r="L891" s="7" t="s">
        <v>1868</v>
      </c>
      <c r="M891" s="7" t="s">
        <v>2777</v>
      </c>
      <c r="N891" s="7" t="s">
        <v>2019</v>
      </c>
      <c r="O891" s="6">
        <v>18</v>
      </c>
      <c r="P891" s="7" t="s">
        <v>1991</v>
      </c>
      <c r="Q891" s="7" t="s">
        <v>2069</v>
      </c>
      <c r="R891" s="8"/>
      <c r="S891" s="7" t="s">
        <v>1943</v>
      </c>
      <c r="T891" s="7" t="s">
        <v>436</v>
      </c>
      <c r="U891" s="7" t="s">
        <v>1867</v>
      </c>
      <c r="V891" s="8"/>
      <c r="W891" s="8"/>
      <c r="X891" s="6" t="b">
        <v>0</v>
      </c>
      <c r="Y891" s="7" t="s">
        <v>148</v>
      </c>
      <c r="Z891" s="7" t="s">
        <v>1944</v>
      </c>
      <c r="AA891" s="6" t="b">
        <v>0</v>
      </c>
      <c r="AB891" s="8"/>
      <c r="AC891" s="8"/>
      <c r="AD891" s="8"/>
      <c r="AE891" s="8"/>
      <c r="AF891" s="7" t="s">
        <v>436</v>
      </c>
      <c r="AG891" s="7" t="s">
        <v>148</v>
      </c>
      <c r="AH891" s="6">
        <v>3</v>
      </c>
    </row>
    <row r="892" spans="1:34" ht="15">
      <c r="A892" s="3" t="s">
        <v>1869</v>
      </c>
      <c r="B892" s="4">
        <v>4</v>
      </c>
      <c r="C892" s="3" t="s">
        <v>169</v>
      </c>
      <c r="D892" s="3" t="s">
        <v>1870</v>
      </c>
      <c r="E892" s="3" t="s">
        <v>436</v>
      </c>
      <c r="F892" s="5"/>
      <c r="H892" s="3" t="s">
        <v>2019</v>
      </c>
      <c r="I892" s="6">
        <v>5</v>
      </c>
      <c r="J892" t="b">
        <f t="shared" si="13"/>
        <v>1</v>
      </c>
      <c r="K892" s="7" t="s">
        <v>1869</v>
      </c>
      <c r="L892" s="7" t="s">
        <v>1870</v>
      </c>
      <c r="M892" s="7" t="s">
        <v>2778</v>
      </c>
      <c r="N892" s="7" t="s">
        <v>2019</v>
      </c>
      <c r="O892" s="6">
        <v>4</v>
      </c>
      <c r="P892" s="7" t="s">
        <v>1998</v>
      </c>
      <c r="Q892" s="7" t="s">
        <v>2051</v>
      </c>
      <c r="R892" s="8"/>
      <c r="S892" s="7" t="s">
        <v>1943</v>
      </c>
      <c r="T892" s="7" t="s">
        <v>436</v>
      </c>
      <c r="U892" s="7" t="s">
        <v>1869</v>
      </c>
      <c r="V892" s="8"/>
      <c r="W892" s="8"/>
      <c r="X892" s="6" t="b">
        <v>0</v>
      </c>
      <c r="Y892" s="7" t="s">
        <v>169</v>
      </c>
      <c r="Z892" s="7" t="s">
        <v>1944</v>
      </c>
      <c r="AA892" s="6" t="b">
        <v>0</v>
      </c>
      <c r="AB892" s="6">
        <v>2405</v>
      </c>
      <c r="AC892" s="6">
        <v>194</v>
      </c>
      <c r="AD892" s="6">
        <v>325</v>
      </c>
      <c r="AE892" s="6">
        <v>3075</v>
      </c>
      <c r="AF892" s="7" t="s">
        <v>436</v>
      </c>
      <c r="AG892" s="7" t="s">
        <v>169</v>
      </c>
      <c r="AH892" s="6">
        <v>5</v>
      </c>
    </row>
    <row r="893" spans="1:34" ht="15">
      <c r="A893" s="3" t="s">
        <v>1871</v>
      </c>
      <c r="B893" s="4">
        <v>6</v>
      </c>
      <c r="C893" s="3" t="s">
        <v>202</v>
      </c>
      <c r="D893" s="3" t="s">
        <v>1872</v>
      </c>
      <c r="E893" s="3" t="s">
        <v>436</v>
      </c>
      <c r="F893" s="5"/>
      <c r="H893" s="3" t="s">
        <v>2019</v>
      </c>
      <c r="I893" s="6">
        <v>11</v>
      </c>
      <c r="J893" t="b">
        <f t="shared" si="13"/>
        <v>1</v>
      </c>
      <c r="K893" s="7" t="s">
        <v>1871</v>
      </c>
      <c r="L893" s="7" t="s">
        <v>1872</v>
      </c>
      <c r="M893" s="7" t="s">
        <v>2779</v>
      </c>
      <c r="N893" s="7" t="s">
        <v>2019</v>
      </c>
      <c r="O893" s="6">
        <v>6</v>
      </c>
      <c r="P893" s="7" t="s">
        <v>2009</v>
      </c>
      <c r="Q893" s="7" t="s">
        <v>1950</v>
      </c>
      <c r="R893" s="8"/>
      <c r="S893" s="7" t="s">
        <v>1943</v>
      </c>
      <c r="T893" s="7" t="s">
        <v>436</v>
      </c>
      <c r="U893" s="7" t="s">
        <v>1871</v>
      </c>
      <c r="V893" s="8"/>
      <c r="W893" s="8"/>
      <c r="X893" s="6" t="b">
        <v>0</v>
      </c>
      <c r="Y893" s="7" t="s">
        <v>202</v>
      </c>
      <c r="Z893" s="7" t="s">
        <v>1944</v>
      </c>
      <c r="AA893" s="6" t="b">
        <v>0</v>
      </c>
      <c r="AB893" s="6">
        <v>33133</v>
      </c>
      <c r="AC893" s="6">
        <v>2133</v>
      </c>
      <c r="AD893" s="6">
        <v>3502</v>
      </c>
      <c r="AE893" s="6">
        <v>39005</v>
      </c>
      <c r="AF893" s="7" t="s">
        <v>436</v>
      </c>
      <c r="AG893" s="7" t="s">
        <v>202</v>
      </c>
      <c r="AH893" s="6">
        <v>11</v>
      </c>
    </row>
    <row r="894" spans="1:34" ht="15">
      <c r="A894" s="3" t="s">
        <v>1873</v>
      </c>
      <c r="B894" s="4">
        <v>7</v>
      </c>
      <c r="C894" s="3" t="s">
        <v>217</v>
      </c>
      <c r="D894" s="3" t="s">
        <v>1874</v>
      </c>
      <c r="E894" s="3" t="s">
        <v>436</v>
      </c>
      <c r="F894" s="5"/>
      <c r="H894" s="3" t="s">
        <v>2019</v>
      </c>
      <c r="I894" s="6">
        <v>12</v>
      </c>
      <c r="J894" t="b">
        <f t="shared" si="13"/>
        <v>1</v>
      </c>
      <c r="K894" s="7" t="s">
        <v>1873</v>
      </c>
      <c r="L894" s="7" t="s">
        <v>1874</v>
      </c>
      <c r="M894" s="7" t="s">
        <v>2780</v>
      </c>
      <c r="N894" s="7" t="s">
        <v>2019</v>
      </c>
      <c r="O894" s="6">
        <v>7</v>
      </c>
      <c r="P894" s="7" t="s">
        <v>2014</v>
      </c>
      <c r="Q894" s="7" t="s">
        <v>1942</v>
      </c>
      <c r="R894" s="8"/>
      <c r="S894" s="7" t="s">
        <v>1943</v>
      </c>
      <c r="T894" s="7" t="s">
        <v>436</v>
      </c>
      <c r="U894" s="7" t="s">
        <v>1873</v>
      </c>
      <c r="V894" s="8"/>
      <c r="W894" s="8"/>
      <c r="X894" s="6" t="b">
        <v>0</v>
      </c>
      <c r="Y894" s="7" t="s">
        <v>217</v>
      </c>
      <c r="Z894" s="7" t="s">
        <v>1944</v>
      </c>
      <c r="AA894" s="6" t="b">
        <v>0</v>
      </c>
      <c r="AB894" s="6">
        <v>22427</v>
      </c>
      <c r="AC894" s="6">
        <v>1761</v>
      </c>
      <c r="AD894" s="6">
        <v>2140</v>
      </c>
      <c r="AE894" s="6">
        <v>26433</v>
      </c>
      <c r="AF894" s="7" t="s">
        <v>436</v>
      </c>
      <c r="AG894" s="7" t="s">
        <v>217</v>
      </c>
      <c r="AH894" s="6">
        <v>12</v>
      </c>
    </row>
    <row r="895" spans="1:34" ht="15">
      <c r="A895" s="3" t="s">
        <v>1875</v>
      </c>
      <c r="B895" s="4">
        <v>14</v>
      </c>
      <c r="C895" s="3" t="s">
        <v>58</v>
      </c>
      <c r="D895" s="3" t="s">
        <v>1876</v>
      </c>
      <c r="E895" s="3" t="s">
        <v>235</v>
      </c>
      <c r="F895" s="5"/>
      <c r="H895" s="3" t="s">
        <v>2019</v>
      </c>
      <c r="I895" s="6">
        <v>9</v>
      </c>
      <c r="J895" t="b">
        <f t="shared" si="13"/>
        <v>1</v>
      </c>
      <c r="K895" s="7" t="s">
        <v>1875</v>
      </c>
      <c r="L895" s="7" t="s">
        <v>1876</v>
      </c>
      <c r="M895" s="7" t="s">
        <v>1944</v>
      </c>
      <c r="N895" s="7" t="s">
        <v>2019</v>
      </c>
      <c r="O895" s="6">
        <v>14</v>
      </c>
      <c r="P895" s="7" t="s">
        <v>1961</v>
      </c>
      <c r="Q895" s="7" t="s">
        <v>1944</v>
      </c>
      <c r="R895" s="8"/>
      <c r="S895" s="7" t="s">
        <v>1943</v>
      </c>
      <c r="T895" s="7" t="s">
        <v>235</v>
      </c>
      <c r="U895" s="7" t="s">
        <v>1875</v>
      </c>
      <c r="V895" s="8"/>
      <c r="W895" s="8"/>
      <c r="X895" s="6" t="b">
        <v>0</v>
      </c>
      <c r="Y895" s="7" t="s">
        <v>58</v>
      </c>
      <c r="Z895" s="7" t="s">
        <v>1944</v>
      </c>
      <c r="AA895" s="6" t="b">
        <v>0</v>
      </c>
      <c r="AB895" s="6">
        <v>6496</v>
      </c>
      <c r="AC895" s="6">
        <v>839</v>
      </c>
      <c r="AD895" s="6">
        <v>1780</v>
      </c>
      <c r="AE895" s="6">
        <v>9115</v>
      </c>
      <c r="AF895" s="7" t="s">
        <v>235</v>
      </c>
      <c r="AG895" s="7" t="s">
        <v>58</v>
      </c>
      <c r="AH895" s="6">
        <v>9</v>
      </c>
    </row>
    <row r="896" spans="1:34" ht="15">
      <c r="A896" s="3" t="s">
        <v>1877</v>
      </c>
      <c r="B896" s="4">
        <v>14</v>
      </c>
      <c r="C896" s="3" t="s">
        <v>58</v>
      </c>
      <c r="D896" s="3" t="s">
        <v>1878</v>
      </c>
      <c r="E896" s="3" t="s">
        <v>235</v>
      </c>
      <c r="F896" s="5"/>
      <c r="H896" s="3" t="s">
        <v>2019</v>
      </c>
      <c r="I896" s="6">
        <v>9</v>
      </c>
      <c r="J896" t="b">
        <f t="shared" si="13"/>
        <v>1</v>
      </c>
      <c r="K896" s="7" t="s">
        <v>1877</v>
      </c>
      <c r="L896" s="7" t="s">
        <v>1878</v>
      </c>
      <c r="M896" s="7" t="s">
        <v>1944</v>
      </c>
      <c r="N896" s="7" t="s">
        <v>2019</v>
      </c>
      <c r="O896" s="6">
        <v>14</v>
      </c>
      <c r="P896" s="7" t="s">
        <v>1961</v>
      </c>
      <c r="Q896" s="7" t="s">
        <v>1944</v>
      </c>
      <c r="R896" s="8"/>
      <c r="S896" s="7" t="s">
        <v>1943</v>
      </c>
      <c r="T896" s="7" t="s">
        <v>235</v>
      </c>
      <c r="U896" s="7" t="s">
        <v>1877</v>
      </c>
      <c r="V896" s="8"/>
      <c r="W896" s="8"/>
      <c r="X896" s="6" t="b">
        <v>0</v>
      </c>
      <c r="Y896" s="7" t="s">
        <v>58</v>
      </c>
      <c r="Z896" s="7" t="s">
        <v>1944</v>
      </c>
      <c r="AA896" s="6" t="b">
        <v>0</v>
      </c>
      <c r="AB896" s="6">
        <v>6881</v>
      </c>
      <c r="AC896" s="6">
        <v>2747</v>
      </c>
      <c r="AD896" s="6">
        <v>1118</v>
      </c>
      <c r="AE896" s="6">
        <v>15984</v>
      </c>
      <c r="AF896" s="7" t="s">
        <v>235</v>
      </c>
      <c r="AG896" s="7" t="s">
        <v>58</v>
      </c>
      <c r="AH896" s="6">
        <v>9</v>
      </c>
    </row>
    <row r="897" spans="1:34" ht="15">
      <c r="A897" s="3" t="s">
        <v>1879</v>
      </c>
      <c r="B897" s="4">
        <v>8</v>
      </c>
      <c r="C897" s="3" t="s">
        <v>229</v>
      </c>
      <c r="D897" s="3" t="s">
        <v>1880</v>
      </c>
      <c r="E897" s="3" t="s">
        <v>436</v>
      </c>
      <c r="F897" s="5"/>
      <c r="H897" s="3" t="s">
        <v>2019</v>
      </c>
      <c r="I897" s="6">
        <v>12</v>
      </c>
      <c r="J897" t="b">
        <f t="shared" si="13"/>
        <v>1</v>
      </c>
      <c r="K897" s="7" t="s">
        <v>1879</v>
      </c>
      <c r="L897" s="7" t="s">
        <v>1880</v>
      </c>
      <c r="M897" s="7" t="s">
        <v>2781</v>
      </c>
      <c r="N897" s="7" t="s">
        <v>2019</v>
      </c>
      <c r="O897" s="6">
        <v>8</v>
      </c>
      <c r="P897" s="7" t="s">
        <v>2018</v>
      </c>
      <c r="Q897" s="7" t="s">
        <v>1946</v>
      </c>
      <c r="R897" s="8"/>
      <c r="S897" s="7" t="s">
        <v>1943</v>
      </c>
      <c r="T897" s="7" t="s">
        <v>436</v>
      </c>
      <c r="U897" s="7" t="s">
        <v>1879</v>
      </c>
      <c r="V897" s="8"/>
      <c r="W897" s="8"/>
      <c r="X897" s="6" t="b">
        <v>0</v>
      </c>
      <c r="Y897" s="7" t="s">
        <v>229</v>
      </c>
      <c r="Z897" s="7" t="s">
        <v>1944</v>
      </c>
      <c r="AA897" s="6" t="b">
        <v>0</v>
      </c>
      <c r="AB897" s="6">
        <v>36720</v>
      </c>
      <c r="AC897" s="6">
        <v>950</v>
      </c>
      <c r="AD897" s="6">
        <v>26</v>
      </c>
      <c r="AE897" s="6">
        <v>37696</v>
      </c>
      <c r="AF897" s="7" t="s">
        <v>436</v>
      </c>
      <c r="AG897" s="7" t="s">
        <v>229</v>
      </c>
      <c r="AH897" s="6">
        <v>12</v>
      </c>
    </row>
    <row r="898" spans="1:34" ht="15">
      <c r="A898" s="3" t="s">
        <v>1881</v>
      </c>
      <c r="B898" s="4">
        <v>16</v>
      </c>
      <c r="C898" s="3" t="s">
        <v>136</v>
      </c>
      <c r="D898" s="3" t="s">
        <v>1882</v>
      </c>
      <c r="E898" s="3" t="s">
        <v>235</v>
      </c>
      <c r="F898" s="5"/>
      <c r="H898" s="3" t="s">
        <v>2019</v>
      </c>
      <c r="I898" s="6">
        <v>1</v>
      </c>
      <c r="J898" t="b">
        <f t="shared" si="13"/>
        <v>1</v>
      </c>
      <c r="K898" s="7" t="s">
        <v>1881</v>
      </c>
      <c r="L898" s="7" t="s">
        <v>1882</v>
      </c>
      <c r="M898" s="7" t="s">
        <v>1944</v>
      </c>
      <c r="N898" s="7" t="s">
        <v>2019</v>
      </c>
      <c r="O898" s="6">
        <v>16</v>
      </c>
      <c r="P898" s="7" t="s">
        <v>1987</v>
      </c>
      <c r="Q898" s="7" t="s">
        <v>1944</v>
      </c>
      <c r="R898" s="8"/>
      <c r="S898" s="7" t="s">
        <v>1943</v>
      </c>
      <c r="T898" s="7" t="s">
        <v>235</v>
      </c>
      <c r="U898" s="7" t="s">
        <v>1881</v>
      </c>
      <c r="V898" s="8"/>
      <c r="W898" s="8"/>
      <c r="X898" s="6" t="b">
        <v>0</v>
      </c>
      <c r="Y898" s="7" t="s">
        <v>136</v>
      </c>
      <c r="Z898" s="7" t="s">
        <v>1944</v>
      </c>
      <c r="AA898" s="6" t="b">
        <v>0</v>
      </c>
      <c r="AB898" s="8"/>
      <c r="AC898" s="8"/>
      <c r="AD898" s="8"/>
      <c r="AE898" s="8"/>
      <c r="AF898" s="7" t="s">
        <v>235</v>
      </c>
      <c r="AG898" s="7" t="s">
        <v>136</v>
      </c>
      <c r="AH898" s="6">
        <v>1</v>
      </c>
    </row>
    <row r="899" spans="1:34" ht="15">
      <c r="A899" s="3" t="s">
        <v>2782</v>
      </c>
      <c r="B899" s="4">
        <v>15</v>
      </c>
      <c r="C899" s="3" t="s">
        <v>121</v>
      </c>
      <c r="D899" s="3" t="s">
        <v>2783</v>
      </c>
      <c r="E899" s="3" t="s">
        <v>2784</v>
      </c>
      <c r="F899" s="5"/>
      <c r="H899" s="3" t="s">
        <v>2784</v>
      </c>
      <c r="I899" s="6">
        <v>1</v>
      </c>
      <c r="J899" t="b">
        <f t="shared" ref="J899:J919" si="14">A899=K899</f>
        <v>1</v>
      </c>
      <c r="K899" s="7" t="s">
        <v>2782</v>
      </c>
      <c r="L899" s="7" t="s">
        <v>2783</v>
      </c>
      <c r="M899" s="7" t="s">
        <v>1944</v>
      </c>
      <c r="N899" s="7" t="s">
        <v>2784</v>
      </c>
      <c r="O899" s="6">
        <v>15</v>
      </c>
      <c r="P899" s="7" t="s">
        <v>1982</v>
      </c>
      <c r="Q899" s="7" t="s">
        <v>1944</v>
      </c>
      <c r="R899" s="8"/>
      <c r="S899" s="7" t="s">
        <v>1943</v>
      </c>
      <c r="T899" s="7" t="s">
        <v>2784</v>
      </c>
      <c r="U899" s="7" t="s">
        <v>2782</v>
      </c>
      <c r="V899" s="8"/>
      <c r="W899" s="8"/>
      <c r="X899" s="6" t="b">
        <v>0</v>
      </c>
      <c r="Y899" s="7" t="s">
        <v>121</v>
      </c>
      <c r="Z899" s="7" t="s">
        <v>1944</v>
      </c>
      <c r="AA899" s="6" t="b">
        <v>0</v>
      </c>
      <c r="AB899" s="8"/>
      <c r="AC899" s="8"/>
      <c r="AD899" s="8"/>
      <c r="AE899" s="8"/>
      <c r="AF899" s="7" t="s">
        <v>2784</v>
      </c>
      <c r="AG899" s="7" t="s">
        <v>121</v>
      </c>
      <c r="AH899" s="6">
        <v>1</v>
      </c>
    </row>
    <row r="900" spans="1:34" ht="15">
      <c r="A900" s="3" t="s">
        <v>1883</v>
      </c>
      <c r="B900" s="4">
        <v>11</v>
      </c>
      <c r="C900" s="3" t="s">
        <v>106</v>
      </c>
      <c r="D900" s="3" t="s">
        <v>1884</v>
      </c>
      <c r="E900" s="3" t="s">
        <v>436</v>
      </c>
      <c r="F900" s="5"/>
      <c r="H900" s="3" t="s">
        <v>2019</v>
      </c>
      <c r="I900" s="6">
        <v>8</v>
      </c>
      <c r="J900" t="b">
        <f t="shared" si="14"/>
        <v>1</v>
      </c>
      <c r="K900" s="7" t="s">
        <v>1883</v>
      </c>
      <c r="L900" s="7" t="s">
        <v>1884</v>
      </c>
      <c r="M900" s="7" t="s">
        <v>1944</v>
      </c>
      <c r="N900" s="7" t="s">
        <v>2019</v>
      </c>
      <c r="O900" s="6">
        <v>11</v>
      </c>
      <c r="P900" s="7" t="s">
        <v>1977</v>
      </c>
      <c r="Q900" s="7" t="s">
        <v>1944</v>
      </c>
      <c r="R900" s="8"/>
      <c r="S900" s="7" t="s">
        <v>1943</v>
      </c>
      <c r="T900" s="7" t="s">
        <v>436</v>
      </c>
      <c r="U900" s="7" t="s">
        <v>1883</v>
      </c>
      <c r="V900" s="8"/>
      <c r="W900" s="8"/>
      <c r="X900" s="6" t="b">
        <v>0</v>
      </c>
      <c r="Y900" s="7" t="s">
        <v>106</v>
      </c>
      <c r="Z900" s="7" t="s">
        <v>1944</v>
      </c>
      <c r="AA900" s="6" t="b">
        <v>0</v>
      </c>
      <c r="AB900" s="6">
        <v>30671</v>
      </c>
      <c r="AC900" s="6">
        <v>1275</v>
      </c>
      <c r="AD900" s="6">
        <v>4807</v>
      </c>
      <c r="AE900" s="6">
        <v>36753</v>
      </c>
      <c r="AF900" s="7" t="s">
        <v>436</v>
      </c>
      <c r="AG900" s="7" t="s">
        <v>106</v>
      </c>
      <c r="AH900" s="6">
        <v>8</v>
      </c>
    </row>
    <row r="901" spans="1:34" ht="15">
      <c r="A901" s="3" t="s">
        <v>1885</v>
      </c>
      <c r="B901" s="4">
        <v>10</v>
      </c>
      <c r="C901" s="3" t="s">
        <v>94</v>
      </c>
      <c r="D901" s="3" t="s">
        <v>1886</v>
      </c>
      <c r="E901" s="3" t="s">
        <v>235</v>
      </c>
      <c r="F901" s="5"/>
      <c r="H901" s="3" t="s">
        <v>2019</v>
      </c>
      <c r="I901" s="6">
        <v>8</v>
      </c>
      <c r="J901" t="b">
        <f t="shared" si="14"/>
        <v>1</v>
      </c>
      <c r="K901" s="7" t="s">
        <v>1885</v>
      </c>
      <c r="L901" s="7" t="s">
        <v>1886</v>
      </c>
      <c r="M901" s="7" t="s">
        <v>1944</v>
      </c>
      <c r="N901" s="7" t="s">
        <v>2019</v>
      </c>
      <c r="O901" s="6">
        <v>10</v>
      </c>
      <c r="P901" s="7" t="s">
        <v>1973</v>
      </c>
      <c r="Q901" s="7" t="s">
        <v>1944</v>
      </c>
      <c r="R901" s="8"/>
      <c r="S901" s="7" t="s">
        <v>1943</v>
      </c>
      <c r="T901" s="7" t="s">
        <v>235</v>
      </c>
      <c r="U901" s="7" t="s">
        <v>1885</v>
      </c>
      <c r="V901" s="8"/>
      <c r="W901" s="8"/>
      <c r="X901" s="6" t="b">
        <v>0</v>
      </c>
      <c r="Y901" s="7" t="s">
        <v>94</v>
      </c>
      <c r="Z901" s="7" t="s">
        <v>1944</v>
      </c>
      <c r="AA901" s="6" t="b">
        <v>0</v>
      </c>
      <c r="AB901" s="6">
        <v>20524</v>
      </c>
      <c r="AC901" s="6">
        <v>748</v>
      </c>
      <c r="AD901" s="6">
        <v>3745</v>
      </c>
      <c r="AE901" s="6">
        <v>25184</v>
      </c>
      <c r="AF901" s="7" t="s">
        <v>235</v>
      </c>
      <c r="AG901" s="7" t="s">
        <v>94</v>
      </c>
      <c r="AH901" s="6">
        <v>8</v>
      </c>
    </row>
    <row r="902" spans="1:34" ht="15">
      <c r="A902" s="3" t="s">
        <v>1887</v>
      </c>
      <c r="B902" s="4">
        <v>4</v>
      </c>
      <c r="C902" s="3" t="s">
        <v>169</v>
      </c>
      <c r="D902" s="3" t="s">
        <v>1888</v>
      </c>
      <c r="E902" s="3" t="s">
        <v>436</v>
      </c>
      <c r="F902" s="5"/>
      <c r="H902" s="3" t="s">
        <v>2019</v>
      </c>
      <c r="I902" s="6">
        <v>5</v>
      </c>
      <c r="J902" t="b">
        <f t="shared" si="14"/>
        <v>1</v>
      </c>
      <c r="K902" s="7" t="s">
        <v>1887</v>
      </c>
      <c r="L902" s="7" t="s">
        <v>1888</v>
      </c>
      <c r="M902" s="7" t="s">
        <v>1944</v>
      </c>
      <c r="N902" s="7" t="s">
        <v>2019</v>
      </c>
      <c r="O902" s="6">
        <v>4</v>
      </c>
      <c r="P902" s="7" t="s">
        <v>1998</v>
      </c>
      <c r="Q902" s="7" t="s">
        <v>1944</v>
      </c>
      <c r="R902" s="8"/>
      <c r="S902" s="7" t="s">
        <v>1943</v>
      </c>
      <c r="T902" s="7" t="s">
        <v>436</v>
      </c>
      <c r="U902" s="7" t="s">
        <v>1887</v>
      </c>
      <c r="V902" s="8"/>
      <c r="W902" s="8"/>
      <c r="X902" s="6" t="b">
        <v>0</v>
      </c>
      <c r="Y902" s="7" t="s">
        <v>169</v>
      </c>
      <c r="Z902" s="7" t="s">
        <v>1944</v>
      </c>
      <c r="AA902" s="6" t="b">
        <v>0</v>
      </c>
      <c r="AB902" s="6">
        <v>26975</v>
      </c>
      <c r="AC902" s="6">
        <v>930</v>
      </c>
      <c r="AD902" s="6">
        <v>3995</v>
      </c>
      <c r="AE902" s="6">
        <v>33543</v>
      </c>
      <c r="AF902" s="7" t="s">
        <v>436</v>
      </c>
      <c r="AG902" s="7" t="s">
        <v>169</v>
      </c>
      <c r="AH902" s="6">
        <v>5</v>
      </c>
    </row>
    <row r="903" spans="1:34" ht="15">
      <c r="A903" s="3" t="s">
        <v>1889</v>
      </c>
      <c r="B903" s="4">
        <v>13</v>
      </c>
      <c r="C903" s="3" t="s">
        <v>70</v>
      </c>
      <c r="D903" s="3" t="s">
        <v>1890</v>
      </c>
      <c r="E903" s="3" t="s">
        <v>428</v>
      </c>
      <c r="F903" s="5"/>
      <c r="H903" s="3" t="s">
        <v>2019</v>
      </c>
      <c r="I903" s="6">
        <v>10</v>
      </c>
      <c r="J903" t="b">
        <f t="shared" si="14"/>
        <v>1</v>
      </c>
      <c r="K903" s="7" t="s">
        <v>1889</v>
      </c>
      <c r="L903" s="7" t="s">
        <v>1890</v>
      </c>
      <c r="M903" s="7" t="s">
        <v>1944</v>
      </c>
      <c r="N903" s="7" t="s">
        <v>2019</v>
      </c>
      <c r="O903" s="6">
        <v>13</v>
      </c>
      <c r="P903" s="7" t="s">
        <v>1965</v>
      </c>
      <c r="Q903" s="7" t="s">
        <v>1944</v>
      </c>
      <c r="R903" s="8"/>
      <c r="S903" s="7" t="s">
        <v>1943</v>
      </c>
      <c r="T903" s="7" t="s">
        <v>428</v>
      </c>
      <c r="U903" s="7" t="s">
        <v>1889</v>
      </c>
      <c r="V903" s="8"/>
      <c r="W903" s="8"/>
      <c r="X903" s="6" t="b">
        <v>0</v>
      </c>
      <c r="Y903" s="7" t="s">
        <v>70</v>
      </c>
      <c r="Z903" s="7" t="s">
        <v>1944</v>
      </c>
      <c r="AA903" s="6" t="b">
        <v>0</v>
      </c>
      <c r="AB903" s="8"/>
      <c r="AC903" s="8"/>
      <c r="AD903" s="8"/>
      <c r="AE903" s="8"/>
      <c r="AF903" s="7" t="s">
        <v>428</v>
      </c>
      <c r="AG903" s="7" t="s">
        <v>70</v>
      </c>
      <c r="AH903" s="6">
        <v>10</v>
      </c>
    </row>
    <row r="904" spans="1:34" ht="15">
      <c r="A904" s="3" t="s">
        <v>1891</v>
      </c>
      <c r="B904" s="4">
        <v>14</v>
      </c>
      <c r="C904" s="3" t="s">
        <v>64</v>
      </c>
      <c r="D904" s="3" t="s">
        <v>1892</v>
      </c>
      <c r="E904" s="3" t="s">
        <v>436</v>
      </c>
      <c r="F904" s="5"/>
      <c r="H904" s="3" t="s">
        <v>2019</v>
      </c>
      <c r="I904" s="6">
        <v>9</v>
      </c>
      <c r="J904" t="b">
        <f t="shared" si="14"/>
        <v>1</v>
      </c>
      <c r="K904" s="7" t="s">
        <v>1891</v>
      </c>
      <c r="L904" s="7" t="s">
        <v>1892</v>
      </c>
      <c r="M904" s="7" t="s">
        <v>1944</v>
      </c>
      <c r="N904" s="7" t="s">
        <v>2019</v>
      </c>
      <c r="O904" s="6">
        <v>14</v>
      </c>
      <c r="P904" s="7" t="s">
        <v>1963</v>
      </c>
      <c r="Q904" s="7" t="s">
        <v>1944</v>
      </c>
      <c r="R904" s="8"/>
      <c r="S904" s="7" t="s">
        <v>1943</v>
      </c>
      <c r="T904" s="7" t="s">
        <v>436</v>
      </c>
      <c r="U904" s="7" t="s">
        <v>1891</v>
      </c>
      <c r="V904" s="8"/>
      <c r="W904" s="8"/>
      <c r="X904" s="6" t="b">
        <v>0</v>
      </c>
      <c r="Y904" s="7" t="s">
        <v>64</v>
      </c>
      <c r="Z904" s="7" t="s">
        <v>1944</v>
      </c>
      <c r="AA904" s="6" t="b">
        <v>0</v>
      </c>
      <c r="AB904" s="6">
        <v>2864</v>
      </c>
      <c r="AC904" s="6">
        <v>158</v>
      </c>
      <c r="AD904" s="6">
        <v>592</v>
      </c>
      <c r="AE904" s="6">
        <v>3649</v>
      </c>
      <c r="AF904" s="7" t="s">
        <v>436</v>
      </c>
      <c r="AG904" s="7" t="s">
        <v>64</v>
      </c>
      <c r="AH904" s="6">
        <v>9</v>
      </c>
    </row>
    <row r="905" spans="1:34" ht="15">
      <c r="A905" s="3" t="s">
        <v>1893</v>
      </c>
      <c r="B905" s="4">
        <v>14</v>
      </c>
      <c r="C905" s="3" t="s">
        <v>58</v>
      </c>
      <c r="D905" s="3" t="s">
        <v>1894</v>
      </c>
      <c r="E905" s="3" t="s">
        <v>436</v>
      </c>
      <c r="F905" s="5"/>
      <c r="H905" s="3" t="s">
        <v>2019</v>
      </c>
      <c r="I905" s="6">
        <v>9</v>
      </c>
      <c r="J905" t="b">
        <f t="shared" si="14"/>
        <v>1</v>
      </c>
      <c r="K905" s="7" t="s">
        <v>1893</v>
      </c>
      <c r="L905" s="7" t="s">
        <v>1894</v>
      </c>
      <c r="M905" s="7" t="s">
        <v>1944</v>
      </c>
      <c r="N905" s="7" t="s">
        <v>2019</v>
      </c>
      <c r="O905" s="6">
        <v>14</v>
      </c>
      <c r="P905" s="7" t="s">
        <v>1961</v>
      </c>
      <c r="Q905" s="7" t="s">
        <v>1944</v>
      </c>
      <c r="R905" s="8"/>
      <c r="S905" s="7" t="s">
        <v>1943</v>
      </c>
      <c r="T905" s="7" t="s">
        <v>436</v>
      </c>
      <c r="U905" s="7" t="s">
        <v>1893</v>
      </c>
      <c r="V905" s="8"/>
      <c r="W905" s="8"/>
      <c r="X905" s="6" t="b">
        <v>0</v>
      </c>
      <c r="Y905" s="7" t="s">
        <v>58</v>
      </c>
      <c r="Z905" s="7" t="s">
        <v>1944</v>
      </c>
      <c r="AA905" s="6" t="b">
        <v>0</v>
      </c>
      <c r="AB905" s="6">
        <v>34696</v>
      </c>
      <c r="AC905" s="6">
        <v>1323</v>
      </c>
      <c r="AD905" s="6">
        <v>6323</v>
      </c>
      <c r="AE905" s="6">
        <v>42342</v>
      </c>
      <c r="AF905" s="7" t="s">
        <v>436</v>
      </c>
      <c r="AG905" s="7" t="s">
        <v>58</v>
      </c>
      <c r="AH905" s="6">
        <v>9</v>
      </c>
    </row>
    <row r="906" spans="1:34" ht="15">
      <c r="A906" s="3" t="s">
        <v>1895</v>
      </c>
      <c r="B906" s="4">
        <v>9</v>
      </c>
      <c r="C906" s="3" t="s">
        <v>37</v>
      </c>
      <c r="D906" s="3" t="s">
        <v>1896</v>
      </c>
      <c r="E906" s="3" t="s">
        <v>436</v>
      </c>
      <c r="F906" s="5"/>
      <c r="H906" s="3" t="s">
        <v>2019</v>
      </c>
      <c r="I906" s="6">
        <v>6</v>
      </c>
      <c r="J906" t="b">
        <f t="shared" si="14"/>
        <v>1</v>
      </c>
      <c r="K906" s="7" t="s">
        <v>1895</v>
      </c>
      <c r="L906" s="7" t="s">
        <v>1896</v>
      </c>
      <c r="M906" s="7" t="s">
        <v>1944</v>
      </c>
      <c r="N906" s="7" t="s">
        <v>2019</v>
      </c>
      <c r="O906" s="6">
        <v>9</v>
      </c>
      <c r="P906" s="7" t="s">
        <v>1954</v>
      </c>
      <c r="Q906" s="7" t="s">
        <v>1944</v>
      </c>
      <c r="R906" s="8"/>
      <c r="S906" s="7" t="s">
        <v>1943</v>
      </c>
      <c r="T906" s="7" t="s">
        <v>436</v>
      </c>
      <c r="U906" s="7" t="s">
        <v>1895</v>
      </c>
      <c r="V906" s="8"/>
      <c r="W906" s="8"/>
      <c r="X906" s="6" t="b">
        <v>0</v>
      </c>
      <c r="Y906" s="7" t="s">
        <v>37</v>
      </c>
      <c r="Z906" s="7" t="s">
        <v>1944</v>
      </c>
      <c r="AA906" s="6" t="b">
        <v>0</v>
      </c>
      <c r="AB906" s="6">
        <v>11118</v>
      </c>
      <c r="AC906" s="6">
        <v>889</v>
      </c>
      <c r="AD906" s="6">
        <v>2424</v>
      </c>
      <c r="AE906" s="6">
        <v>24790</v>
      </c>
      <c r="AF906" s="7" t="s">
        <v>436</v>
      </c>
      <c r="AG906" s="7" t="s">
        <v>37</v>
      </c>
      <c r="AH906" s="6">
        <v>6</v>
      </c>
    </row>
    <row r="907" spans="1:34" ht="15">
      <c r="A907" s="3" t="s">
        <v>1897</v>
      </c>
      <c r="B907" s="4">
        <v>13</v>
      </c>
      <c r="C907" s="3" t="s">
        <v>67</v>
      </c>
      <c r="D907" s="3" t="s">
        <v>1898</v>
      </c>
      <c r="E907" s="3" t="s">
        <v>436</v>
      </c>
      <c r="F907" s="5"/>
      <c r="H907" s="3" t="s">
        <v>2019</v>
      </c>
      <c r="I907" s="6">
        <v>10</v>
      </c>
      <c r="J907" t="b">
        <f t="shared" si="14"/>
        <v>1</v>
      </c>
      <c r="K907" s="7" t="s">
        <v>1897</v>
      </c>
      <c r="L907" s="7" t="s">
        <v>1898</v>
      </c>
      <c r="M907" s="7" t="s">
        <v>1944</v>
      </c>
      <c r="N907" s="7" t="s">
        <v>2019</v>
      </c>
      <c r="O907" s="6">
        <v>13</v>
      </c>
      <c r="P907" s="7" t="s">
        <v>1964</v>
      </c>
      <c r="Q907" s="7" t="s">
        <v>1944</v>
      </c>
      <c r="R907" s="8"/>
      <c r="S907" s="7" t="s">
        <v>1943</v>
      </c>
      <c r="T907" s="7" t="s">
        <v>436</v>
      </c>
      <c r="U907" s="7" t="s">
        <v>1897</v>
      </c>
      <c r="V907" s="8"/>
      <c r="W907" s="8"/>
      <c r="X907" s="6" t="b">
        <v>0</v>
      </c>
      <c r="Y907" s="7" t="s">
        <v>67</v>
      </c>
      <c r="Z907" s="7" t="s">
        <v>1944</v>
      </c>
      <c r="AA907" s="6" t="b">
        <v>0</v>
      </c>
      <c r="AB907" s="8"/>
      <c r="AC907" s="8"/>
      <c r="AD907" s="8"/>
      <c r="AE907" s="8"/>
      <c r="AF907" s="7" t="s">
        <v>436</v>
      </c>
      <c r="AG907" s="7" t="s">
        <v>67</v>
      </c>
      <c r="AH907" s="6">
        <v>10</v>
      </c>
    </row>
    <row r="908" spans="1:34" ht="15">
      <c r="A908" s="3" t="s">
        <v>1899</v>
      </c>
      <c r="B908" s="4">
        <v>10</v>
      </c>
      <c r="C908" s="3" t="s">
        <v>82</v>
      </c>
      <c r="D908" s="3" t="s">
        <v>1900</v>
      </c>
      <c r="E908" s="3" t="s">
        <v>436</v>
      </c>
      <c r="F908" s="5"/>
      <c r="H908" s="3" t="s">
        <v>2019</v>
      </c>
      <c r="I908" s="6">
        <v>8</v>
      </c>
      <c r="J908" t="b">
        <f t="shared" si="14"/>
        <v>1</v>
      </c>
      <c r="K908" s="7" t="s">
        <v>1899</v>
      </c>
      <c r="L908" s="7" t="s">
        <v>1900</v>
      </c>
      <c r="M908" s="7" t="s">
        <v>1944</v>
      </c>
      <c r="N908" s="7" t="s">
        <v>2019</v>
      </c>
      <c r="O908" s="6">
        <v>10</v>
      </c>
      <c r="P908" s="7" t="s">
        <v>1969</v>
      </c>
      <c r="Q908" s="7" t="s">
        <v>1944</v>
      </c>
      <c r="R908" s="8"/>
      <c r="S908" s="7" t="s">
        <v>1943</v>
      </c>
      <c r="T908" s="7" t="s">
        <v>436</v>
      </c>
      <c r="U908" s="7" t="s">
        <v>1899</v>
      </c>
      <c r="V908" s="8"/>
      <c r="W908" s="8"/>
      <c r="X908" s="6" t="b">
        <v>0</v>
      </c>
      <c r="Y908" s="7" t="s">
        <v>82</v>
      </c>
      <c r="Z908" s="7" t="s">
        <v>1944</v>
      </c>
      <c r="AA908" s="6" t="b">
        <v>0</v>
      </c>
      <c r="AB908" s="6">
        <v>32962</v>
      </c>
      <c r="AC908" s="6">
        <v>300</v>
      </c>
      <c r="AD908" s="6">
        <v>127</v>
      </c>
      <c r="AE908" s="6">
        <v>33389</v>
      </c>
      <c r="AF908" s="7" t="s">
        <v>436</v>
      </c>
      <c r="AG908" s="7" t="s">
        <v>82</v>
      </c>
      <c r="AH908" s="6">
        <v>8</v>
      </c>
    </row>
    <row r="909" spans="1:34" ht="15">
      <c r="A909" s="3" t="s">
        <v>1901</v>
      </c>
      <c r="B909" s="4">
        <v>14</v>
      </c>
      <c r="C909" s="3" t="s">
        <v>61</v>
      </c>
      <c r="D909" s="3" t="s">
        <v>1902</v>
      </c>
      <c r="E909" s="3" t="s">
        <v>436</v>
      </c>
      <c r="F909" s="5"/>
      <c r="H909" s="3" t="s">
        <v>2019</v>
      </c>
      <c r="I909" s="6">
        <v>9</v>
      </c>
      <c r="J909" t="b">
        <f t="shared" si="14"/>
        <v>1</v>
      </c>
      <c r="K909" s="7" t="s">
        <v>1901</v>
      </c>
      <c r="L909" s="7" t="s">
        <v>1902</v>
      </c>
      <c r="M909" s="7" t="s">
        <v>1944</v>
      </c>
      <c r="N909" s="7" t="s">
        <v>2019</v>
      </c>
      <c r="O909" s="6">
        <v>14</v>
      </c>
      <c r="P909" s="7" t="s">
        <v>1962</v>
      </c>
      <c r="Q909" s="7" t="s">
        <v>1944</v>
      </c>
      <c r="R909" s="8"/>
      <c r="S909" s="7" t="s">
        <v>1943</v>
      </c>
      <c r="T909" s="7" t="s">
        <v>436</v>
      </c>
      <c r="U909" s="7" t="s">
        <v>1901</v>
      </c>
      <c r="V909" s="8"/>
      <c r="W909" s="8"/>
      <c r="X909" s="6" t="b">
        <v>0</v>
      </c>
      <c r="Y909" s="7" t="s">
        <v>61</v>
      </c>
      <c r="Z909" s="7" t="s">
        <v>1944</v>
      </c>
      <c r="AA909" s="6" t="b">
        <v>0</v>
      </c>
      <c r="AB909" s="6">
        <v>24984</v>
      </c>
      <c r="AC909" s="6">
        <v>943</v>
      </c>
      <c r="AD909" s="6">
        <v>4050</v>
      </c>
      <c r="AE909" s="6">
        <v>33119</v>
      </c>
      <c r="AF909" s="7" t="s">
        <v>436</v>
      </c>
      <c r="AG909" s="7" t="s">
        <v>61</v>
      </c>
      <c r="AH909" s="6">
        <v>9</v>
      </c>
    </row>
    <row r="910" spans="1:34" ht="15">
      <c r="A910" s="3" t="s">
        <v>1903</v>
      </c>
      <c r="B910" s="4">
        <v>15</v>
      </c>
      <c r="C910" s="3" t="s">
        <v>115</v>
      </c>
      <c r="D910" s="3" t="s">
        <v>1904</v>
      </c>
      <c r="E910" s="3" t="s">
        <v>235</v>
      </c>
      <c r="F910" s="5"/>
      <c r="H910" s="3" t="s">
        <v>2019</v>
      </c>
      <c r="I910" s="6">
        <v>1</v>
      </c>
      <c r="J910" t="b">
        <f t="shared" si="14"/>
        <v>1</v>
      </c>
      <c r="K910" s="7" t="s">
        <v>1903</v>
      </c>
      <c r="L910" s="7" t="s">
        <v>1904</v>
      </c>
      <c r="M910" s="7" t="s">
        <v>1944</v>
      </c>
      <c r="N910" s="7" t="s">
        <v>2019</v>
      </c>
      <c r="O910" s="6">
        <v>15</v>
      </c>
      <c r="P910" s="7" t="s">
        <v>1980</v>
      </c>
      <c r="Q910" s="7" t="s">
        <v>1944</v>
      </c>
      <c r="R910" s="8"/>
      <c r="S910" s="7" t="s">
        <v>1943</v>
      </c>
      <c r="T910" s="7" t="s">
        <v>235</v>
      </c>
      <c r="U910" s="7" t="s">
        <v>1903</v>
      </c>
      <c r="V910" s="8"/>
      <c r="W910" s="8"/>
      <c r="X910" s="6" t="b">
        <v>0</v>
      </c>
      <c r="Y910" s="7" t="s">
        <v>115</v>
      </c>
      <c r="Z910" s="7" t="s">
        <v>1944</v>
      </c>
      <c r="AA910" s="6" t="b">
        <v>0</v>
      </c>
      <c r="AB910" s="6">
        <v>9290</v>
      </c>
      <c r="AC910" s="6">
        <v>335</v>
      </c>
      <c r="AD910" s="6">
        <v>675</v>
      </c>
      <c r="AE910" s="6">
        <v>10543</v>
      </c>
      <c r="AF910" s="7" t="s">
        <v>235</v>
      </c>
      <c r="AG910" s="7" t="s">
        <v>115</v>
      </c>
      <c r="AH910" s="6">
        <v>1</v>
      </c>
    </row>
    <row r="911" spans="1:34" ht="15">
      <c r="A911" s="3" t="s">
        <v>1905</v>
      </c>
      <c r="B911" s="4">
        <v>8</v>
      </c>
      <c r="C911" s="3" t="s">
        <v>229</v>
      </c>
      <c r="D911" s="3" t="s">
        <v>1906</v>
      </c>
      <c r="E911" s="3" t="s">
        <v>235</v>
      </c>
      <c r="F911" s="5"/>
      <c r="H911" s="3" t="s">
        <v>2019</v>
      </c>
      <c r="I911" s="6">
        <v>12</v>
      </c>
      <c r="J911" t="b">
        <f t="shared" si="14"/>
        <v>1</v>
      </c>
      <c r="K911" s="7" t="s">
        <v>1905</v>
      </c>
      <c r="L911" s="7" t="s">
        <v>1906</v>
      </c>
      <c r="M911" s="7" t="s">
        <v>1944</v>
      </c>
      <c r="N911" s="7" t="s">
        <v>2019</v>
      </c>
      <c r="O911" s="6">
        <v>8</v>
      </c>
      <c r="P911" s="7" t="s">
        <v>2018</v>
      </c>
      <c r="Q911" s="7" t="s">
        <v>1944</v>
      </c>
      <c r="R911" s="8"/>
      <c r="S911" s="7" t="s">
        <v>1943</v>
      </c>
      <c r="T911" s="7" t="s">
        <v>235</v>
      </c>
      <c r="U911" s="7" t="s">
        <v>1905</v>
      </c>
      <c r="V911" s="8"/>
      <c r="W911" s="8"/>
      <c r="X911" s="6" t="b">
        <v>0</v>
      </c>
      <c r="Y911" s="7" t="s">
        <v>229</v>
      </c>
      <c r="Z911" s="7" t="s">
        <v>1944</v>
      </c>
      <c r="AA911" s="6" t="b">
        <v>0</v>
      </c>
      <c r="AB911" s="6">
        <v>38127</v>
      </c>
      <c r="AC911" s="6">
        <v>2168</v>
      </c>
      <c r="AD911" s="6">
        <v>1436</v>
      </c>
      <c r="AE911" s="6">
        <v>42228</v>
      </c>
      <c r="AF911" s="7" t="s">
        <v>235</v>
      </c>
      <c r="AG911" s="7" t="s">
        <v>229</v>
      </c>
      <c r="AH911" s="6">
        <v>12</v>
      </c>
    </row>
    <row r="912" spans="1:34" ht="15">
      <c r="A912" s="3" t="s">
        <v>1907</v>
      </c>
      <c r="B912" s="4">
        <v>14</v>
      </c>
      <c r="C912" s="3" t="s">
        <v>58</v>
      </c>
      <c r="D912" s="3" t="s">
        <v>1908</v>
      </c>
      <c r="E912" s="3" t="s">
        <v>433</v>
      </c>
      <c r="F912" s="5"/>
      <c r="H912" s="3" t="s">
        <v>2019</v>
      </c>
      <c r="I912" s="6">
        <v>9</v>
      </c>
      <c r="J912" t="b">
        <f t="shared" si="14"/>
        <v>1</v>
      </c>
      <c r="K912" s="7" t="s">
        <v>1907</v>
      </c>
      <c r="L912" s="7" t="s">
        <v>1908</v>
      </c>
      <c r="M912" s="7" t="s">
        <v>2785</v>
      </c>
      <c r="N912" s="7" t="s">
        <v>2019</v>
      </c>
      <c r="O912" s="6">
        <v>14</v>
      </c>
      <c r="P912" s="7" t="s">
        <v>1961</v>
      </c>
      <c r="Q912" s="7" t="s">
        <v>1944</v>
      </c>
      <c r="R912" s="8"/>
      <c r="S912" s="7" t="s">
        <v>1943</v>
      </c>
      <c r="T912" s="7" t="s">
        <v>433</v>
      </c>
      <c r="U912" s="7" t="s">
        <v>1907</v>
      </c>
      <c r="V912" s="8"/>
      <c r="W912" s="8"/>
      <c r="X912" s="6" t="b">
        <v>0</v>
      </c>
      <c r="Y912" s="7" t="s">
        <v>58</v>
      </c>
      <c r="Z912" s="7" t="s">
        <v>1944</v>
      </c>
      <c r="AA912" s="6" t="b">
        <v>0</v>
      </c>
      <c r="AB912" s="8"/>
      <c r="AC912" s="8"/>
      <c r="AD912" s="8"/>
      <c r="AE912" s="8"/>
      <c r="AF912" s="7" t="s">
        <v>433</v>
      </c>
      <c r="AG912" s="7" t="s">
        <v>58</v>
      </c>
      <c r="AH912" s="6">
        <v>9</v>
      </c>
    </row>
    <row r="913" spans="1:34" ht="15">
      <c r="A913" s="3" t="s">
        <v>1909</v>
      </c>
      <c r="B913" s="4">
        <v>9</v>
      </c>
      <c r="C913" s="3" t="s">
        <v>37</v>
      </c>
      <c r="D913" s="3" t="s">
        <v>1910</v>
      </c>
      <c r="E913" s="3" t="s">
        <v>436</v>
      </c>
      <c r="F913" s="5"/>
      <c r="H913" s="3" t="s">
        <v>2019</v>
      </c>
      <c r="I913" s="6">
        <v>6</v>
      </c>
      <c r="J913" t="b">
        <f t="shared" si="14"/>
        <v>1</v>
      </c>
      <c r="K913" s="7" t="s">
        <v>1909</v>
      </c>
      <c r="L913" s="7" t="s">
        <v>1910</v>
      </c>
      <c r="M913" s="7" t="s">
        <v>1944</v>
      </c>
      <c r="N913" s="7" t="s">
        <v>2019</v>
      </c>
      <c r="O913" s="6">
        <v>9</v>
      </c>
      <c r="P913" s="7" t="s">
        <v>1954</v>
      </c>
      <c r="Q913" s="7" t="s">
        <v>1944</v>
      </c>
      <c r="R913" s="8"/>
      <c r="S913" s="7" t="s">
        <v>1943</v>
      </c>
      <c r="T913" s="7" t="s">
        <v>436</v>
      </c>
      <c r="U913" s="7" t="s">
        <v>1909</v>
      </c>
      <c r="V913" s="8"/>
      <c r="W913" s="8"/>
      <c r="X913" s="6" t="b">
        <v>0</v>
      </c>
      <c r="Y913" s="7" t="s">
        <v>37</v>
      </c>
      <c r="Z913" s="7" t="s">
        <v>1944</v>
      </c>
      <c r="AA913" s="6" t="b">
        <v>0</v>
      </c>
      <c r="AB913" s="8"/>
      <c r="AC913" s="8"/>
      <c r="AD913" s="8"/>
      <c r="AE913" s="8"/>
      <c r="AF913" s="7" t="s">
        <v>436</v>
      </c>
      <c r="AG913" s="7" t="s">
        <v>1944</v>
      </c>
      <c r="AH913" s="6">
        <v>6</v>
      </c>
    </row>
    <row r="914" spans="1:34" ht="15">
      <c r="A914" s="3" t="s">
        <v>1911</v>
      </c>
      <c r="B914" s="4">
        <v>13</v>
      </c>
      <c r="C914" s="3" t="s">
        <v>70</v>
      </c>
      <c r="D914" s="3" t="s">
        <v>1912</v>
      </c>
      <c r="E914" s="3" t="s">
        <v>235</v>
      </c>
      <c r="F914" s="5"/>
      <c r="H914" s="3" t="s">
        <v>2019</v>
      </c>
      <c r="I914" s="6">
        <v>10</v>
      </c>
      <c r="J914" t="b">
        <f t="shared" si="14"/>
        <v>1</v>
      </c>
      <c r="K914" s="7" t="s">
        <v>1911</v>
      </c>
      <c r="L914" s="7" t="s">
        <v>1912</v>
      </c>
      <c r="M914" s="7" t="s">
        <v>1944</v>
      </c>
      <c r="N914" s="7" t="s">
        <v>2019</v>
      </c>
      <c r="O914" s="6">
        <v>13</v>
      </c>
      <c r="P914" s="7" t="s">
        <v>1965</v>
      </c>
      <c r="Q914" s="7" t="s">
        <v>1944</v>
      </c>
      <c r="R914" s="8"/>
      <c r="S914" s="7" t="s">
        <v>1943</v>
      </c>
      <c r="T914" s="7" t="s">
        <v>235</v>
      </c>
      <c r="U914" s="7" t="s">
        <v>1911</v>
      </c>
      <c r="V914" s="8"/>
      <c r="W914" s="8"/>
      <c r="X914" s="6" t="b">
        <v>0</v>
      </c>
      <c r="Y914" s="7" t="s">
        <v>70</v>
      </c>
      <c r="Z914" s="7" t="s">
        <v>1944</v>
      </c>
      <c r="AA914" s="6" t="b">
        <v>0</v>
      </c>
      <c r="AB914" s="6">
        <v>28035</v>
      </c>
      <c r="AC914" s="8"/>
      <c r="AD914" s="8"/>
      <c r="AE914" s="6">
        <v>35720</v>
      </c>
      <c r="AF914" s="7" t="s">
        <v>235</v>
      </c>
      <c r="AG914" s="7" t="s">
        <v>70</v>
      </c>
      <c r="AH914" s="6">
        <v>10</v>
      </c>
    </row>
    <row r="915" spans="1:34" ht="15">
      <c r="A915" s="3" t="s">
        <v>1913</v>
      </c>
      <c r="B915" s="4">
        <v>6</v>
      </c>
      <c r="C915" s="3" t="s">
        <v>220</v>
      </c>
      <c r="D915" s="3" t="s">
        <v>1914</v>
      </c>
      <c r="E915" s="3" t="s">
        <v>436</v>
      </c>
      <c r="F915" s="5"/>
      <c r="H915" s="3" t="s">
        <v>2019</v>
      </c>
      <c r="I915" s="6">
        <v>12</v>
      </c>
      <c r="J915" t="b">
        <f t="shared" si="14"/>
        <v>1</v>
      </c>
      <c r="K915" s="7" t="s">
        <v>1913</v>
      </c>
      <c r="L915" s="7" t="s">
        <v>1914</v>
      </c>
      <c r="M915" s="7" t="s">
        <v>1944</v>
      </c>
      <c r="N915" s="7" t="s">
        <v>2019</v>
      </c>
      <c r="O915" s="6">
        <v>6</v>
      </c>
      <c r="P915" s="7" t="s">
        <v>2015</v>
      </c>
      <c r="Q915" s="7" t="s">
        <v>1944</v>
      </c>
      <c r="R915" s="8"/>
      <c r="S915" s="7" t="s">
        <v>1943</v>
      </c>
      <c r="T915" s="7" t="s">
        <v>436</v>
      </c>
      <c r="U915" s="7" t="s">
        <v>1913</v>
      </c>
      <c r="V915" s="8"/>
      <c r="W915" s="8"/>
      <c r="X915" s="6" t="b">
        <v>0</v>
      </c>
      <c r="Y915" s="7" t="s">
        <v>220</v>
      </c>
      <c r="Z915" s="7" t="s">
        <v>1944</v>
      </c>
      <c r="AA915" s="6" t="b">
        <v>0</v>
      </c>
      <c r="AB915" s="8"/>
      <c r="AC915" s="8"/>
      <c r="AD915" s="8"/>
      <c r="AE915" s="8"/>
      <c r="AF915" s="7" t="s">
        <v>436</v>
      </c>
      <c r="AG915" s="7" t="s">
        <v>1944</v>
      </c>
      <c r="AH915" s="6">
        <v>12</v>
      </c>
    </row>
    <row r="916" spans="1:34" ht="15">
      <c r="A916" s="3" t="s">
        <v>1915</v>
      </c>
      <c r="B916" s="4">
        <v>10</v>
      </c>
      <c r="C916" s="3" t="s">
        <v>232</v>
      </c>
      <c r="D916" s="3" t="s">
        <v>1916</v>
      </c>
      <c r="E916" s="3" t="s">
        <v>10</v>
      </c>
      <c r="F916" s="5"/>
      <c r="H916" s="3" t="s">
        <v>10</v>
      </c>
      <c r="I916" s="6">
        <v>8</v>
      </c>
      <c r="J916" t="b">
        <f t="shared" si="14"/>
        <v>1</v>
      </c>
      <c r="K916" s="7" t="s">
        <v>1915</v>
      </c>
      <c r="L916" s="7" t="s">
        <v>1916</v>
      </c>
      <c r="M916" s="7" t="s">
        <v>1944</v>
      </c>
      <c r="N916" s="7" t="s">
        <v>10</v>
      </c>
      <c r="O916" s="6">
        <v>10</v>
      </c>
      <c r="P916" s="7" t="s">
        <v>2355</v>
      </c>
      <c r="Q916" s="7" t="s">
        <v>1944</v>
      </c>
      <c r="R916" s="8"/>
      <c r="S916" s="7" t="s">
        <v>1943</v>
      </c>
      <c r="T916" s="7" t="s">
        <v>10</v>
      </c>
      <c r="U916" s="7" t="s">
        <v>1915</v>
      </c>
      <c r="V916" s="8"/>
      <c r="W916" s="8"/>
      <c r="X916" s="6" t="b">
        <v>0</v>
      </c>
      <c r="Y916" s="7" t="s">
        <v>232</v>
      </c>
      <c r="Z916" s="7" t="s">
        <v>1944</v>
      </c>
      <c r="AA916" s="6" t="b">
        <v>0</v>
      </c>
      <c r="AB916" s="8"/>
      <c r="AC916" s="8"/>
      <c r="AD916" s="8"/>
      <c r="AE916" s="8"/>
      <c r="AF916" s="7" t="s">
        <v>10</v>
      </c>
      <c r="AG916" s="7" t="s">
        <v>232</v>
      </c>
      <c r="AH916" s="6">
        <v>8</v>
      </c>
    </row>
    <row r="917" spans="1:34" ht="15">
      <c r="A917" s="3" t="s">
        <v>1917</v>
      </c>
      <c r="B917" s="4">
        <v>8</v>
      </c>
      <c r="C917" s="3" t="s">
        <v>226</v>
      </c>
      <c r="D917" s="3" t="s">
        <v>1918</v>
      </c>
      <c r="E917" s="3" t="s">
        <v>436</v>
      </c>
      <c r="F917" s="5"/>
      <c r="H917" s="3" t="s">
        <v>2019</v>
      </c>
      <c r="I917" s="6">
        <v>12</v>
      </c>
      <c r="J917" t="b">
        <f t="shared" si="14"/>
        <v>1</v>
      </c>
      <c r="K917" s="7" t="s">
        <v>1917</v>
      </c>
      <c r="L917" s="7" t="s">
        <v>1918</v>
      </c>
      <c r="M917" s="7" t="s">
        <v>1944</v>
      </c>
      <c r="N917" s="7" t="s">
        <v>2019</v>
      </c>
      <c r="O917" s="6">
        <v>8</v>
      </c>
      <c r="P917" s="7" t="s">
        <v>2017</v>
      </c>
      <c r="Q917" s="7" t="s">
        <v>1944</v>
      </c>
      <c r="R917" s="8"/>
      <c r="S917" s="7" t="s">
        <v>1943</v>
      </c>
      <c r="T917" s="7" t="s">
        <v>436</v>
      </c>
      <c r="U917" s="7" t="s">
        <v>1917</v>
      </c>
      <c r="V917" s="8"/>
      <c r="W917" s="8"/>
      <c r="X917" s="6" t="b">
        <v>0</v>
      </c>
      <c r="Y917" s="7" t="s">
        <v>226</v>
      </c>
      <c r="Z917" s="7" t="s">
        <v>1944</v>
      </c>
      <c r="AA917" s="6" t="b">
        <v>0</v>
      </c>
      <c r="AB917" s="8"/>
      <c r="AC917" s="8"/>
      <c r="AD917" s="8"/>
      <c r="AE917" s="8"/>
      <c r="AF917" s="7" t="s">
        <v>436</v>
      </c>
      <c r="AG917" s="7" t="s">
        <v>1944</v>
      </c>
      <c r="AH917" s="6">
        <v>12</v>
      </c>
    </row>
    <row r="918" spans="1:34" ht="15">
      <c r="A918" s="3" t="s">
        <v>1919</v>
      </c>
      <c r="B918" s="4">
        <v>14</v>
      </c>
      <c r="C918" s="3" t="s">
        <v>58</v>
      </c>
      <c r="D918" s="3" t="s">
        <v>1920</v>
      </c>
      <c r="E918" s="3" t="s">
        <v>235</v>
      </c>
      <c r="F918" s="5"/>
      <c r="H918" s="3" t="s">
        <v>2019</v>
      </c>
      <c r="I918" s="6">
        <v>9</v>
      </c>
      <c r="J918" t="b">
        <f t="shared" si="14"/>
        <v>1</v>
      </c>
      <c r="K918" s="7" t="s">
        <v>1919</v>
      </c>
      <c r="L918" s="7" t="s">
        <v>1920</v>
      </c>
      <c r="M918" s="7" t="s">
        <v>1920</v>
      </c>
      <c r="N918" s="7" t="s">
        <v>2019</v>
      </c>
      <c r="O918" s="6">
        <v>14</v>
      </c>
      <c r="P918" s="7" t="s">
        <v>1961</v>
      </c>
      <c r="Q918" s="7" t="s">
        <v>1944</v>
      </c>
      <c r="R918" s="8"/>
      <c r="S918" s="7" t="s">
        <v>1943</v>
      </c>
      <c r="T918" s="7" t="s">
        <v>235</v>
      </c>
      <c r="U918" s="7" t="s">
        <v>1919</v>
      </c>
      <c r="V918" s="8"/>
      <c r="W918" s="8"/>
      <c r="X918" s="6" t="b">
        <v>0</v>
      </c>
      <c r="Y918" s="7" t="s">
        <v>58</v>
      </c>
      <c r="Z918" s="7" t="s">
        <v>1944</v>
      </c>
      <c r="AA918" s="6" t="b">
        <v>0</v>
      </c>
      <c r="AB918" s="8"/>
      <c r="AC918" s="8"/>
      <c r="AD918" s="8"/>
      <c r="AE918" s="8"/>
      <c r="AF918" s="7" t="s">
        <v>235</v>
      </c>
      <c r="AG918" s="7" t="s">
        <v>1944</v>
      </c>
      <c r="AH918" s="6">
        <v>9</v>
      </c>
    </row>
    <row r="919" spans="1:34" ht="15">
      <c r="A919" s="3" t="s">
        <v>2786</v>
      </c>
      <c r="B919" s="4">
        <v>15</v>
      </c>
      <c r="C919" s="3" t="s">
        <v>118</v>
      </c>
      <c r="D919" s="3" t="s">
        <v>2787</v>
      </c>
      <c r="E919" s="3" t="s">
        <v>235</v>
      </c>
      <c r="F919" s="5"/>
      <c r="H919" s="3" t="s">
        <v>2019</v>
      </c>
      <c r="I919" s="6">
        <v>1</v>
      </c>
      <c r="J919" t="b">
        <f t="shared" si="14"/>
        <v>1</v>
      </c>
      <c r="K919" s="7" t="s">
        <v>2786</v>
      </c>
      <c r="L919" s="7" t="s">
        <v>2787</v>
      </c>
      <c r="M919" s="7" t="s">
        <v>2788</v>
      </c>
      <c r="N919" s="7" t="s">
        <v>2019</v>
      </c>
      <c r="O919" s="6">
        <v>15</v>
      </c>
      <c r="P919" s="7" t="s">
        <v>1981</v>
      </c>
      <c r="Q919" s="7" t="s">
        <v>1944</v>
      </c>
      <c r="R919" s="8"/>
      <c r="S919" s="7" t="s">
        <v>1943</v>
      </c>
      <c r="T919" s="7" t="s">
        <v>235</v>
      </c>
      <c r="U919" s="7" t="s">
        <v>2786</v>
      </c>
      <c r="V919" s="8"/>
      <c r="W919" s="8"/>
      <c r="X919" s="6" t="b">
        <v>0</v>
      </c>
      <c r="Y919" s="7" t="s">
        <v>118</v>
      </c>
      <c r="Z919" s="7" t="s">
        <v>1944</v>
      </c>
      <c r="AA919" s="6" t="b">
        <v>0</v>
      </c>
      <c r="AB919" s="8"/>
      <c r="AC919" s="8"/>
      <c r="AD919" s="8"/>
      <c r="AE919" s="8"/>
      <c r="AF919" s="7" t="s">
        <v>235</v>
      </c>
      <c r="AG919" s="7" t="s">
        <v>118</v>
      </c>
      <c r="AH919" s="6">
        <v>1</v>
      </c>
    </row>
    <row r="920" spans="1:34" ht="15">
      <c r="K920" s="7"/>
      <c r="L920" s="7"/>
      <c r="M920" s="7"/>
      <c r="N920" s="7"/>
      <c r="O920" s="6"/>
      <c r="P920" s="7"/>
      <c r="Q920" s="7"/>
      <c r="R920" s="8"/>
      <c r="S920" s="7"/>
      <c r="T920" s="7"/>
      <c r="U920" s="7"/>
      <c r="V920" s="8"/>
      <c r="W920" s="8"/>
      <c r="X920" s="6"/>
      <c r="Y920" s="7"/>
      <c r="Z920" s="7"/>
      <c r="AA920" s="6"/>
      <c r="AB920" s="8"/>
      <c r="AC920" s="8"/>
      <c r="AD920" s="8"/>
      <c r="AE920" s="8"/>
      <c r="AF920" s="7"/>
      <c r="AG920" s="7"/>
      <c r="AH920" s="8"/>
    </row>
    <row r="921" spans="1:34" ht="15">
      <c r="K921" s="7"/>
      <c r="L921" s="7"/>
      <c r="M921" s="7"/>
      <c r="N921" s="7"/>
      <c r="O921" s="6"/>
      <c r="P921" s="7"/>
      <c r="Q921" s="7"/>
      <c r="R921" s="8"/>
      <c r="S921" s="7"/>
      <c r="T921" s="7"/>
      <c r="U921" s="7"/>
      <c r="V921" s="8"/>
      <c r="W921" s="8"/>
      <c r="X921" s="6"/>
      <c r="Y921" s="7"/>
      <c r="Z921" s="7"/>
      <c r="AA921" s="6"/>
      <c r="AB921" s="6"/>
      <c r="AC921" s="6"/>
      <c r="AD921" s="6"/>
      <c r="AE921" s="6"/>
      <c r="AF921" s="7"/>
      <c r="AG921" s="7"/>
      <c r="AH921" s="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92D050"/>
  </sheetPr>
  <dimension ref="A1:GO67"/>
  <sheetViews>
    <sheetView tabSelected="1" zoomScale="80" zoomScaleNormal="80" workbookViewId="0">
      <pane xSplit="2" ySplit="4" topLeftCell="C5" activePane="bottomRight" state="frozen"/>
      <selection pane="topRight" activeCell="C1" sqref="C1"/>
      <selection pane="bottomLeft" activeCell="A6" sqref="A6"/>
      <selection pane="bottomRight" activeCell="DD38" sqref="DD38:DJ40"/>
    </sheetView>
  </sheetViews>
  <sheetFormatPr defaultColWidth="9.125" defaultRowHeight="12.75"/>
  <cols>
    <col min="1" max="1" width="6.125" style="9" bestFit="1" customWidth="1"/>
    <col min="2" max="2" width="30.375" style="9" customWidth="1"/>
    <col min="3" max="4" width="18.875" style="9" customWidth="1"/>
    <col min="5" max="7" width="18.875" style="10" customWidth="1"/>
    <col min="8" max="8" width="14.625" style="10" bestFit="1" customWidth="1"/>
    <col min="9" max="9" width="7.375" style="10" customWidth="1"/>
    <col min="10" max="14" width="18.875" style="9" customWidth="1"/>
    <col min="15" max="15" width="12.75" style="10" customWidth="1"/>
    <col min="16" max="16" width="8" style="10" customWidth="1"/>
    <col min="17" max="21" width="18.875" style="9" customWidth="1"/>
    <col min="22" max="22" width="11.25" style="10" customWidth="1"/>
    <col min="23" max="23" width="8.375" style="10" customWidth="1"/>
    <col min="24" max="28" width="18.875" style="9" customWidth="1"/>
    <col min="29" max="29" width="15.125" style="10" customWidth="1"/>
    <col min="30" max="30" width="8.375" style="10" customWidth="1"/>
    <col min="31" max="35" width="18.875" style="9" customWidth="1"/>
    <col min="36" max="36" width="10.25" style="10" customWidth="1"/>
    <col min="37" max="37" width="9" style="10" customWidth="1"/>
    <col min="38" max="42" width="18.875" style="9" customWidth="1"/>
    <col min="43" max="43" width="12.375" style="10" customWidth="1"/>
    <col min="44" max="44" width="7.25" style="10" customWidth="1"/>
    <col min="45" max="49" width="18.875" style="9" customWidth="1"/>
    <col min="50" max="50" width="11.375" style="10" customWidth="1"/>
    <col min="51" max="51" width="8.375" style="10" customWidth="1"/>
    <col min="52" max="56" width="18.875" style="9" customWidth="1"/>
    <col min="57" max="57" width="12.625" style="10" bestFit="1" customWidth="1"/>
    <col min="58" max="58" width="8.375" style="10" customWidth="1"/>
    <col min="59" max="63" width="18.875" style="9" customWidth="1"/>
    <col min="64" max="64" width="15" style="10" customWidth="1"/>
    <col min="65" max="65" width="8.375" style="10" bestFit="1" customWidth="1"/>
    <col min="66" max="70" width="18.875" style="9" customWidth="1"/>
    <col min="71" max="71" width="10.875" style="10" customWidth="1"/>
    <col min="72" max="72" width="8.375" style="10" customWidth="1"/>
    <col min="73" max="77" width="18.875" style="9" customWidth="1"/>
    <col min="78" max="78" width="11.625" style="10" customWidth="1"/>
    <col min="79" max="79" width="8.375" style="10" bestFit="1" customWidth="1"/>
    <col min="80" max="84" width="18.875" style="9" customWidth="1"/>
    <col min="85" max="85" width="12" style="10" customWidth="1"/>
    <col min="86" max="86" width="8.375" style="10" customWidth="1"/>
    <col min="87" max="91" width="18.875" style="9" customWidth="1"/>
    <col min="92" max="92" width="12.375" style="10" customWidth="1"/>
    <col min="93" max="93" width="8.375" style="10" bestFit="1" customWidth="1"/>
    <col min="94" max="98" width="18.875" style="9" customWidth="1"/>
    <col min="99" max="99" width="15" style="10" customWidth="1"/>
    <col min="100" max="100" width="8.375" style="10" bestFit="1" customWidth="1"/>
    <col min="101" max="105" width="18.875" style="9" customWidth="1"/>
    <col min="106" max="106" width="12.25" style="10" customWidth="1"/>
    <col min="107" max="107" width="8.375" style="10" bestFit="1" customWidth="1"/>
    <col min="108" max="112" width="18.875" style="9" customWidth="1"/>
    <col min="113" max="113" width="15.875" style="10" customWidth="1"/>
    <col min="114" max="114" width="7.875" style="10" customWidth="1"/>
    <col min="115" max="115" width="18.625" style="9" customWidth="1"/>
    <col min="116" max="116" width="19" style="9" customWidth="1"/>
    <col min="117" max="117" width="17.75" style="9" bestFit="1" customWidth="1"/>
    <col min="118" max="118" width="18.75" style="9" customWidth="1"/>
    <col min="119" max="119" width="18.625" style="9" customWidth="1"/>
    <col min="120" max="120" width="16.375" style="9" customWidth="1"/>
    <col min="121" max="121" width="9.25" style="9" customWidth="1"/>
    <col min="122" max="16384" width="9.125" style="9"/>
  </cols>
  <sheetData>
    <row r="1" spans="1:121">
      <c r="B1" s="9" t="s">
        <v>2840</v>
      </c>
      <c r="C1" s="9" t="s">
        <v>16</v>
      </c>
    </row>
    <row r="2" spans="1:121">
      <c r="B2" s="9" t="s">
        <v>2901</v>
      </c>
      <c r="C2" s="9" t="s">
        <v>238</v>
      </c>
      <c r="J2" s="9" t="s">
        <v>299</v>
      </c>
      <c r="Q2" s="9" t="s">
        <v>461</v>
      </c>
      <c r="X2" s="9" t="s">
        <v>463</v>
      </c>
      <c r="AE2" s="9" t="s">
        <v>465</v>
      </c>
      <c r="AL2" s="9" t="s">
        <v>467</v>
      </c>
      <c r="AS2" s="9" t="s">
        <v>469</v>
      </c>
      <c r="AZ2" s="9" t="s">
        <v>471</v>
      </c>
      <c r="BG2" s="9" t="s">
        <v>473</v>
      </c>
      <c r="BN2" s="9" t="s">
        <v>475</v>
      </c>
      <c r="BU2" s="61">
        <v>10776</v>
      </c>
      <c r="CB2" s="9" t="s">
        <v>479</v>
      </c>
      <c r="CI2" s="9" t="s">
        <v>481</v>
      </c>
      <c r="CP2" s="9" t="s">
        <v>483</v>
      </c>
      <c r="CW2" s="9" t="s">
        <v>485</v>
      </c>
      <c r="DA2" s="11"/>
      <c r="DD2" s="9" t="s">
        <v>487</v>
      </c>
    </row>
    <row r="3" spans="1:121">
      <c r="B3" s="58" t="s">
        <v>2902</v>
      </c>
      <c r="C3" s="9" t="s">
        <v>239</v>
      </c>
      <c r="D3" s="16" t="s">
        <v>2850</v>
      </c>
      <c r="J3" s="9" t="s">
        <v>300</v>
      </c>
      <c r="K3" s="16" t="s">
        <v>2851</v>
      </c>
      <c r="Q3" s="9" t="s">
        <v>462</v>
      </c>
      <c r="X3" s="9" t="s">
        <v>464</v>
      </c>
      <c r="AE3" s="9" t="s">
        <v>1613</v>
      </c>
      <c r="AI3" s="11"/>
      <c r="AL3" s="9" t="s">
        <v>468</v>
      </c>
      <c r="AS3" s="9" t="s">
        <v>470</v>
      </c>
      <c r="AT3" s="9" t="s">
        <v>2850</v>
      </c>
      <c r="AZ3" s="9" t="s">
        <v>472</v>
      </c>
      <c r="BG3" s="9" t="s">
        <v>474</v>
      </c>
      <c r="BN3" s="9" t="s">
        <v>476</v>
      </c>
      <c r="BU3" s="9" t="s">
        <v>2841</v>
      </c>
      <c r="CB3" s="9" t="s">
        <v>480</v>
      </c>
      <c r="CI3" s="9" t="s">
        <v>482</v>
      </c>
      <c r="CP3" s="9" t="s">
        <v>484</v>
      </c>
      <c r="CW3" s="9" t="s">
        <v>486</v>
      </c>
      <c r="DD3" s="9" t="s">
        <v>488</v>
      </c>
      <c r="DK3" s="9" t="s">
        <v>2789</v>
      </c>
    </row>
    <row r="4" spans="1:121" ht="30" customHeight="1">
      <c r="A4" s="12" t="s">
        <v>2842</v>
      </c>
      <c r="B4" s="13" t="s">
        <v>2843</v>
      </c>
      <c r="C4" s="13" t="s">
        <v>2903</v>
      </c>
      <c r="D4" s="13" t="s">
        <v>2904</v>
      </c>
      <c r="E4" s="14" t="s">
        <v>2905</v>
      </c>
      <c r="F4" s="13" t="s">
        <v>2906</v>
      </c>
      <c r="G4" s="13" t="s">
        <v>2844</v>
      </c>
      <c r="H4" s="14" t="s">
        <v>2845</v>
      </c>
      <c r="I4" s="14"/>
      <c r="J4" s="13" t="s">
        <v>2903</v>
      </c>
      <c r="K4" s="13" t="s">
        <v>2904</v>
      </c>
      <c r="L4" s="14" t="s">
        <v>2905</v>
      </c>
      <c r="M4" s="13" t="s">
        <v>2906</v>
      </c>
      <c r="N4" s="13" t="s">
        <v>2844</v>
      </c>
      <c r="O4" s="14" t="s">
        <v>2845</v>
      </c>
      <c r="P4" s="14"/>
      <c r="Q4" s="13" t="s">
        <v>2903</v>
      </c>
      <c r="R4" s="13" t="s">
        <v>2904</v>
      </c>
      <c r="S4" s="14" t="s">
        <v>2905</v>
      </c>
      <c r="T4" s="13" t="s">
        <v>2906</v>
      </c>
      <c r="U4" s="13" t="s">
        <v>2844</v>
      </c>
      <c r="V4" s="14" t="s">
        <v>2845</v>
      </c>
      <c r="W4" s="14"/>
      <c r="X4" s="13" t="s">
        <v>2903</v>
      </c>
      <c r="Y4" s="13" t="s">
        <v>2904</v>
      </c>
      <c r="Z4" s="14" t="s">
        <v>2905</v>
      </c>
      <c r="AA4" s="13" t="s">
        <v>2906</v>
      </c>
      <c r="AB4" s="13" t="s">
        <v>2844</v>
      </c>
      <c r="AC4" s="14" t="s">
        <v>2845</v>
      </c>
      <c r="AD4" s="14"/>
      <c r="AE4" s="13" t="s">
        <v>2903</v>
      </c>
      <c r="AF4" s="13" t="s">
        <v>2904</v>
      </c>
      <c r="AG4" s="14" t="s">
        <v>2905</v>
      </c>
      <c r="AH4" s="13" t="s">
        <v>2906</v>
      </c>
      <c r="AI4" s="13" t="s">
        <v>2844</v>
      </c>
      <c r="AJ4" s="14" t="s">
        <v>2845</v>
      </c>
      <c r="AK4" s="14"/>
      <c r="AL4" s="13" t="s">
        <v>2903</v>
      </c>
      <c r="AM4" s="13" t="s">
        <v>2904</v>
      </c>
      <c r="AN4" s="14" t="s">
        <v>2905</v>
      </c>
      <c r="AO4" s="13" t="s">
        <v>2906</v>
      </c>
      <c r="AP4" s="13" t="s">
        <v>2844</v>
      </c>
      <c r="AQ4" s="14" t="s">
        <v>2845</v>
      </c>
      <c r="AR4" s="14"/>
      <c r="AS4" s="13" t="s">
        <v>2903</v>
      </c>
      <c r="AT4" s="13" t="s">
        <v>2904</v>
      </c>
      <c r="AU4" s="14" t="s">
        <v>2905</v>
      </c>
      <c r="AV4" s="13" t="s">
        <v>2906</v>
      </c>
      <c r="AW4" s="13" t="s">
        <v>2844</v>
      </c>
      <c r="AX4" s="14" t="s">
        <v>2845</v>
      </c>
      <c r="AY4" s="14"/>
      <c r="AZ4" s="13" t="s">
        <v>2903</v>
      </c>
      <c r="BA4" s="13" t="s">
        <v>2904</v>
      </c>
      <c r="BB4" s="14" t="s">
        <v>2905</v>
      </c>
      <c r="BC4" s="13" t="s">
        <v>2906</v>
      </c>
      <c r="BD4" s="13" t="s">
        <v>2844</v>
      </c>
      <c r="BE4" s="14" t="s">
        <v>2845</v>
      </c>
      <c r="BF4" s="14"/>
      <c r="BG4" s="13" t="s">
        <v>2903</v>
      </c>
      <c r="BH4" s="13" t="s">
        <v>2904</v>
      </c>
      <c r="BI4" s="14" t="s">
        <v>2905</v>
      </c>
      <c r="BJ4" s="13" t="s">
        <v>2906</v>
      </c>
      <c r="BK4" s="13" t="s">
        <v>2844</v>
      </c>
      <c r="BL4" s="14" t="s">
        <v>2845</v>
      </c>
      <c r="BM4" s="14"/>
      <c r="BN4" s="13" t="s">
        <v>2903</v>
      </c>
      <c r="BO4" s="13" t="s">
        <v>2904</v>
      </c>
      <c r="BP4" s="14" t="s">
        <v>2905</v>
      </c>
      <c r="BQ4" s="13" t="s">
        <v>2906</v>
      </c>
      <c r="BR4" s="13" t="s">
        <v>2844</v>
      </c>
      <c r="BS4" s="14" t="s">
        <v>2845</v>
      </c>
      <c r="BT4" s="14"/>
      <c r="BU4" s="13" t="s">
        <v>2903</v>
      </c>
      <c r="BV4" s="13" t="s">
        <v>2904</v>
      </c>
      <c r="BW4" s="14" t="s">
        <v>2905</v>
      </c>
      <c r="BX4" s="13" t="s">
        <v>2906</v>
      </c>
      <c r="BY4" s="13" t="s">
        <v>2844</v>
      </c>
      <c r="BZ4" s="14" t="s">
        <v>2845</v>
      </c>
      <c r="CA4" s="14"/>
      <c r="CB4" s="13" t="s">
        <v>2903</v>
      </c>
      <c r="CC4" s="13" t="s">
        <v>2904</v>
      </c>
      <c r="CD4" s="14" t="s">
        <v>2905</v>
      </c>
      <c r="CE4" s="13" t="s">
        <v>2906</v>
      </c>
      <c r="CF4" s="13" t="s">
        <v>2844</v>
      </c>
      <c r="CG4" s="14" t="s">
        <v>2845</v>
      </c>
      <c r="CH4" s="14"/>
      <c r="CI4" s="13" t="s">
        <v>2903</v>
      </c>
      <c r="CJ4" s="13" t="s">
        <v>2904</v>
      </c>
      <c r="CK4" s="14" t="s">
        <v>2905</v>
      </c>
      <c r="CL4" s="13" t="s">
        <v>2906</v>
      </c>
      <c r="CM4" s="13" t="s">
        <v>2844</v>
      </c>
      <c r="CN4" s="14" t="s">
        <v>2845</v>
      </c>
      <c r="CO4" s="14"/>
      <c r="CP4" s="13" t="s">
        <v>2903</v>
      </c>
      <c r="CQ4" s="13" t="s">
        <v>2904</v>
      </c>
      <c r="CR4" s="14" t="s">
        <v>2905</v>
      </c>
      <c r="CS4" s="13" t="s">
        <v>2906</v>
      </c>
      <c r="CT4" s="13" t="s">
        <v>2844</v>
      </c>
      <c r="CU4" s="14" t="s">
        <v>2845</v>
      </c>
      <c r="CV4" s="14"/>
      <c r="CW4" s="13" t="s">
        <v>2903</v>
      </c>
      <c r="CX4" s="13" t="s">
        <v>2904</v>
      </c>
      <c r="CY4" s="14" t="s">
        <v>2905</v>
      </c>
      <c r="CZ4" s="13" t="s">
        <v>2906</v>
      </c>
      <c r="DA4" s="13" t="s">
        <v>2844</v>
      </c>
      <c r="DB4" s="14" t="s">
        <v>2845</v>
      </c>
      <c r="DC4" s="14"/>
      <c r="DD4" s="13" t="s">
        <v>2903</v>
      </c>
      <c r="DE4" s="13" t="s">
        <v>2904</v>
      </c>
      <c r="DF4" s="14" t="s">
        <v>2905</v>
      </c>
      <c r="DG4" s="13" t="s">
        <v>2906</v>
      </c>
      <c r="DH4" s="13" t="s">
        <v>2844</v>
      </c>
      <c r="DI4" s="14" t="s">
        <v>2845</v>
      </c>
      <c r="DJ4" s="14"/>
      <c r="DK4" s="13" t="s">
        <v>2903</v>
      </c>
      <c r="DL4" s="13" t="s">
        <v>2904</v>
      </c>
      <c r="DM4" s="14" t="s">
        <v>2905</v>
      </c>
      <c r="DN4" s="13" t="s">
        <v>2906</v>
      </c>
      <c r="DO4" s="13" t="s">
        <v>2844</v>
      </c>
      <c r="DP4" s="14" t="s">
        <v>2845</v>
      </c>
      <c r="DQ4" s="14"/>
    </row>
    <row r="5" spans="1:121" s="25" customFormat="1" ht="14.25" customHeight="1">
      <c r="A5" s="36" t="s">
        <v>2790</v>
      </c>
      <c r="B5" s="36" t="s">
        <v>2791</v>
      </c>
      <c r="C5" s="94">
        <v>690156557.32000005</v>
      </c>
      <c r="D5" s="94">
        <v>440000000</v>
      </c>
      <c r="E5" s="94">
        <v>36666666.666666664</v>
      </c>
      <c r="F5" s="94">
        <v>65301573.650000013</v>
      </c>
      <c r="G5" s="94">
        <v>28634906.983333334</v>
      </c>
      <c r="H5" s="94">
        <v>78.095200863636364</v>
      </c>
      <c r="I5" s="121" t="s">
        <v>2891</v>
      </c>
      <c r="J5" s="94">
        <v>171062316.19999999</v>
      </c>
      <c r="K5" s="94">
        <v>145000000</v>
      </c>
      <c r="L5" s="94">
        <v>12083333.333333332</v>
      </c>
      <c r="M5" s="94">
        <v>17904247.279999997</v>
      </c>
      <c r="N5" s="94">
        <v>5820913.9466666672</v>
      </c>
      <c r="O5" s="94">
        <v>48.173080937931033</v>
      </c>
      <c r="P5" s="121" t="s">
        <v>2891</v>
      </c>
      <c r="Q5" s="94">
        <v>57490143.420000002</v>
      </c>
      <c r="R5" s="94">
        <v>57497161.93</v>
      </c>
      <c r="S5" s="94">
        <v>4791430.1608333336</v>
      </c>
      <c r="T5" s="94">
        <v>2701793.8200000003</v>
      </c>
      <c r="U5" s="94">
        <v>-2089636.3408333333</v>
      </c>
      <c r="V5" s="94">
        <v>-43.611954483124521</v>
      </c>
      <c r="W5" s="121" t="s">
        <v>2892</v>
      </c>
      <c r="X5" s="94">
        <v>84885849.569999993</v>
      </c>
      <c r="Y5" s="94">
        <v>28037004</v>
      </c>
      <c r="Z5" s="94">
        <v>2336417</v>
      </c>
      <c r="AA5" s="94">
        <v>2883603.25</v>
      </c>
      <c r="AB5" s="94">
        <v>547186.25</v>
      </c>
      <c r="AC5" s="94">
        <v>23.419888230568432</v>
      </c>
      <c r="AD5" s="121" t="s">
        <v>2891</v>
      </c>
      <c r="AE5" s="94">
        <v>33080960.73</v>
      </c>
      <c r="AF5" s="94">
        <v>26502818.77</v>
      </c>
      <c r="AG5" s="94">
        <v>2208568.2308333335</v>
      </c>
      <c r="AH5" s="94">
        <v>1080063.4000000001</v>
      </c>
      <c r="AI5" s="94">
        <v>-1128504.8308333333</v>
      </c>
      <c r="AJ5" s="94">
        <v>-51.09667046181896</v>
      </c>
      <c r="AK5" s="121" t="s">
        <v>2892</v>
      </c>
      <c r="AL5" s="94">
        <v>22169727.98</v>
      </c>
      <c r="AM5" s="94">
        <v>18650000</v>
      </c>
      <c r="AN5" s="94">
        <v>1554166.6666666667</v>
      </c>
      <c r="AO5" s="94">
        <v>508172</v>
      </c>
      <c r="AP5" s="94">
        <v>-1045994.6666666666</v>
      </c>
      <c r="AQ5" s="94">
        <v>-67.302605898123318</v>
      </c>
      <c r="AR5" s="121" t="s">
        <v>2892</v>
      </c>
      <c r="AS5" s="94">
        <v>194969181.53999999</v>
      </c>
      <c r="AT5" s="94">
        <v>110000000</v>
      </c>
      <c r="AU5" s="94">
        <v>9166666.666666666</v>
      </c>
      <c r="AV5" s="94">
        <v>7463300.8599999994</v>
      </c>
      <c r="AW5" s="94">
        <v>-1703365.8066666666</v>
      </c>
      <c r="AX5" s="94">
        <v>-18.582172436363635</v>
      </c>
      <c r="AY5" s="121" t="s">
        <v>2892</v>
      </c>
      <c r="AZ5" s="94">
        <v>45332336.130000003</v>
      </c>
      <c r="BA5" s="94">
        <v>25653161.5</v>
      </c>
      <c r="BB5" s="94">
        <v>2137763.4583333335</v>
      </c>
      <c r="BC5" s="94">
        <v>2032112.24</v>
      </c>
      <c r="BD5" s="94">
        <v>-105651.21833333332</v>
      </c>
      <c r="BE5" s="94">
        <v>-4.9421379115396755</v>
      </c>
      <c r="BF5" s="121" t="s">
        <v>2892</v>
      </c>
      <c r="BG5" s="94">
        <v>36104672.490000002</v>
      </c>
      <c r="BH5" s="94">
        <v>38987909.909999996</v>
      </c>
      <c r="BI5" s="94">
        <v>3248992.4925000002</v>
      </c>
      <c r="BJ5" s="94">
        <v>1256537.52</v>
      </c>
      <c r="BK5" s="94">
        <v>-1992454.9724999999</v>
      </c>
      <c r="BL5" s="94">
        <v>-61.325317836203027</v>
      </c>
      <c r="BM5" s="121" t="s">
        <v>2892</v>
      </c>
      <c r="BN5" s="94">
        <v>57065243.840000004</v>
      </c>
      <c r="BO5" s="94">
        <v>41500000</v>
      </c>
      <c r="BP5" s="94">
        <v>3458333.3333333335</v>
      </c>
      <c r="BQ5" s="94">
        <v>2904857.65</v>
      </c>
      <c r="BR5" s="94">
        <v>-553475.68333333335</v>
      </c>
      <c r="BS5" s="94">
        <v>-16.004116144578315</v>
      </c>
      <c r="BT5" s="121" t="s">
        <v>2892</v>
      </c>
      <c r="BU5" s="94">
        <v>66776080.25</v>
      </c>
      <c r="BV5" s="94">
        <v>28985000</v>
      </c>
      <c r="BW5" s="94">
        <v>2415416.6666666665</v>
      </c>
      <c r="BX5" s="94">
        <v>3028965.5</v>
      </c>
      <c r="BY5" s="94">
        <v>613548.83333333337</v>
      </c>
      <c r="BZ5" s="94">
        <v>25.401366223908919</v>
      </c>
      <c r="CA5" s="121" t="s">
        <v>2891</v>
      </c>
      <c r="CB5" s="94">
        <v>80135217.079999998</v>
      </c>
      <c r="CC5" s="94">
        <v>82772394.260000005</v>
      </c>
      <c r="CD5" s="94">
        <v>6897699.5216666665</v>
      </c>
      <c r="CE5" s="94">
        <v>5787230.9500000002</v>
      </c>
      <c r="CF5" s="94">
        <v>-1110468.5716666668</v>
      </c>
      <c r="CG5" s="94">
        <v>-16.099114903143072</v>
      </c>
      <c r="CH5" s="121" t="s">
        <v>2892</v>
      </c>
      <c r="CI5" s="94">
        <v>18310539.600000001</v>
      </c>
      <c r="CJ5" s="94">
        <v>15500000</v>
      </c>
      <c r="CK5" s="94">
        <v>1291666.6666666667</v>
      </c>
      <c r="CL5" s="94">
        <v>637556.4</v>
      </c>
      <c r="CM5" s="94">
        <v>-654110.26666666672</v>
      </c>
      <c r="CN5" s="94">
        <v>-50.640794838709681</v>
      </c>
      <c r="CO5" s="121" t="s">
        <v>2892</v>
      </c>
      <c r="CP5" s="94">
        <v>44991664.409999996</v>
      </c>
      <c r="CQ5" s="94">
        <v>45693165.479999997</v>
      </c>
      <c r="CR5" s="94">
        <v>3807763.79</v>
      </c>
      <c r="CS5" s="94">
        <v>2059436.67</v>
      </c>
      <c r="CT5" s="94">
        <v>-1748327.12</v>
      </c>
      <c r="CU5" s="94">
        <v>-45.914799772808387</v>
      </c>
      <c r="CV5" s="121" t="s">
        <v>2892</v>
      </c>
      <c r="CW5" s="94">
        <v>35287586.130000003</v>
      </c>
      <c r="CX5" s="94">
        <v>18542000</v>
      </c>
      <c r="CY5" s="94">
        <v>1545166.6666666667</v>
      </c>
      <c r="CZ5" s="94">
        <v>639637.24</v>
      </c>
      <c r="DA5" s="94">
        <v>-905529.42666666664</v>
      </c>
      <c r="DB5" s="94">
        <v>-58.603996979829574</v>
      </c>
      <c r="DC5" s="121" t="s">
        <v>2892</v>
      </c>
      <c r="DD5" s="94">
        <v>17230046.600000001</v>
      </c>
      <c r="DE5" s="94">
        <v>16000000</v>
      </c>
      <c r="DF5" s="94">
        <v>1333333.3333333335</v>
      </c>
      <c r="DG5" s="94">
        <v>661091.38000000024</v>
      </c>
      <c r="DH5" s="94">
        <v>-672241.95333333325</v>
      </c>
      <c r="DI5" s="94">
        <v>-50.418146499999999</v>
      </c>
      <c r="DJ5" s="121" t="s">
        <v>2892</v>
      </c>
      <c r="DK5" s="15">
        <f>C5+J5+Q5+X5+AE5+AL5+AS5+AZ5+BG5+BN5+BU5+CB5+CI5+CP5+CW5+DD5</f>
        <v>1655048123.29</v>
      </c>
      <c r="DL5" s="15">
        <f t="shared" ref="DL5:DM16" si="0">D5+K5+R5+Y5+AF5+AM5+AT5+BA5+BH5+BO5+BV5+CC5+CJ5+CQ5+CX5+DE5</f>
        <v>1139320615.8499999</v>
      </c>
      <c r="DM5" s="15">
        <f t="shared" si="0"/>
        <v>94943384.654166684</v>
      </c>
      <c r="DN5" s="15">
        <f>F5+M5+T5+AA5+AH5+AO5+AV5+BC5+BJ5+BQ5+BX5+CE5+CL5+CS5+CZ5+DG5</f>
        <v>116850179.81</v>
      </c>
      <c r="DO5" s="15">
        <f>DN5-DM5</f>
        <v>21906795.155833319</v>
      </c>
      <c r="DP5" s="15">
        <f>DO5/DM5*100</f>
        <v>23.073535071062917</v>
      </c>
      <c r="DQ5" s="15" t="str">
        <f>IF((DP5&gt;0),"OK","Not OK")</f>
        <v>OK</v>
      </c>
    </row>
    <row r="6" spans="1:121" s="25" customFormat="1" ht="14.25" customHeight="1">
      <c r="A6" s="36" t="s">
        <v>2792</v>
      </c>
      <c r="B6" s="36" t="s">
        <v>2793</v>
      </c>
      <c r="C6" s="94">
        <v>1362333.33</v>
      </c>
      <c r="D6" s="94">
        <v>1200000</v>
      </c>
      <c r="E6" s="94">
        <v>100000</v>
      </c>
      <c r="F6" s="94">
        <v>122350</v>
      </c>
      <c r="G6" s="94">
        <v>22350</v>
      </c>
      <c r="H6" s="94">
        <v>22.35</v>
      </c>
      <c r="I6" s="121" t="s">
        <v>2891</v>
      </c>
      <c r="J6" s="94">
        <v>206733.33</v>
      </c>
      <c r="K6" s="94">
        <v>250000</v>
      </c>
      <c r="L6" s="94">
        <v>20833.333333333332</v>
      </c>
      <c r="M6" s="94">
        <v>0</v>
      </c>
      <c r="N6" s="94">
        <v>-20833.333333333332</v>
      </c>
      <c r="O6" s="94">
        <v>-100</v>
      </c>
      <c r="P6" s="121" t="s">
        <v>2892</v>
      </c>
      <c r="Q6" s="94">
        <v>340400</v>
      </c>
      <c r="R6" s="94">
        <v>290100</v>
      </c>
      <c r="S6" s="94">
        <v>24175</v>
      </c>
      <c r="T6" s="94">
        <v>0</v>
      </c>
      <c r="U6" s="94">
        <v>-24175</v>
      </c>
      <c r="V6" s="94">
        <v>-100</v>
      </c>
      <c r="W6" s="121" t="s">
        <v>2892</v>
      </c>
      <c r="X6" s="94">
        <v>162400</v>
      </c>
      <c r="Y6" s="94">
        <v>200000</v>
      </c>
      <c r="Z6" s="94">
        <v>16666.666666666668</v>
      </c>
      <c r="AA6" s="94">
        <v>0</v>
      </c>
      <c r="AB6" s="94">
        <v>-16666.666666666668</v>
      </c>
      <c r="AC6" s="94">
        <v>-100</v>
      </c>
      <c r="AD6" s="121" t="s">
        <v>2892</v>
      </c>
      <c r="AE6" s="94">
        <v>106652</v>
      </c>
      <c r="AF6" s="94">
        <v>87260.73</v>
      </c>
      <c r="AG6" s="94">
        <v>7271.7275</v>
      </c>
      <c r="AH6" s="94">
        <v>0</v>
      </c>
      <c r="AI6" s="94">
        <v>-7271.7275</v>
      </c>
      <c r="AJ6" s="94">
        <v>-100</v>
      </c>
      <c r="AK6" s="121" t="s">
        <v>2892</v>
      </c>
      <c r="AL6" s="94">
        <v>102066.66</v>
      </c>
      <c r="AM6" s="94">
        <v>130000</v>
      </c>
      <c r="AN6" s="94">
        <v>10833.333333333332</v>
      </c>
      <c r="AO6" s="94">
        <v>0</v>
      </c>
      <c r="AP6" s="94">
        <v>-10833.333333333332</v>
      </c>
      <c r="AQ6" s="94">
        <v>-100</v>
      </c>
      <c r="AR6" s="121" t="s">
        <v>2892</v>
      </c>
      <c r="AS6" s="94">
        <v>324866.65999999997</v>
      </c>
      <c r="AT6" s="94">
        <v>300000</v>
      </c>
      <c r="AU6" s="94">
        <v>25000</v>
      </c>
      <c r="AV6" s="94">
        <v>0</v>
      </c>
      <c r="AW6" s="94">
        <v>-25000</v>
      </c>
      <c r="AX6" s="94">
        <v>-100</v>
      </c>
      <c r="AY6" s="121" t="s">
        <v>2892</v>
      </c>
      <c r="AZ6" s="94">
        <v>134133.32999999999</v>
      </c>
      <c r="BA6" s="94">
        <v>150000</v>
      </c>
      <c r="BB6" s="94">
        <v>12500</v>
      </c>
      <c r="BC6" s="94">
        <v>38000</v>
      </c>
      <c r="BD6" s="94">
        <v>25500</v>
      </c>
      <c r="BE6" s="94">
        <v>204</v>
      </c>
      <c r="BF6" s="121" t="s">
        <v>2891</v>
      </c>
      <c r="BG6" s="94">
        <v>141200</v>
      </c>
      <c r="BH6" s="94">
        <v>110000</v>
      </c>
      <c r="BI6" s="94">
        <v>9166.6666666666661</v>
      </c>
      <c r="BJ6" s="94">
        <v>59450</v>
      </c>
      <c r="BK6" s="94">
        <v>50283.333333333336</v>
      </c>
      <c r="BL6" s="94">
        <v>548.5454545454545</v>
      </c>
      <c r="BM6" s="121" t="s">
        <v>2891</v>
      </c>
      <c r="BN6" s="94">
        <v>212333.33</v>
      </c>
      <c r="BO6" s="94">
        <v>170000</v>
      </c>
      <c r="BP6" s="94">
        <v>14166.666666666668</v>
      </c>
      <c r="BQ6" s="94">
        <v>0</v>
      </c>
      <c r="BR6" s="94">
        <v>-14166.666666666668</v>
      </c>
      <c r="BS6" s="94">
        <v>-100</v>
      </c>
      <c r="BT6" s="121" t="s">
        <v>2892</v>
      </c>
      <c r="BU6" s="94">
        <v>75066.66</v>
      </c>
      <c r="BV6" s="94">
        <v>100000</v>
      </c>
      <c r="BW6" s="94">
        <v>8333.3333333333339</v>
      </c>
      <c r="BX6" s="94">
        <v>0</v>
      </c>
      <c r="BY6" s="94">
        <v>-8333.3333333333339</v>
      </c>
      <c r="BZ6" s="94">
        <v>-100</v>
      </c>
      <c r="CA6" s="121" t="s">
        <v>2892</v>
      </c>
      <c r="CB6" s="94">
        <v>255680</v>
      </c>
      <c r="CC6" s="94">
        <v>300000</v>
      </c>
      <c r="CD6" s="94">
        <v>25000</v>
      </c>
      <c r="CE6" s="94">
        <v>0</v>
      </c>
      <c r="CF6" s="94">
        <v>-25000</v>
      </c>
      <c r="CG6" s="94">
        <v>-100</v>
      </c>
      <c r="CH6" s="121" t="s">
        <v>2892</v>
      </c>
      <c r="CI6" s="94">
        <v>21933.33</v>
      </c>
      <c r="CJ6" s="94">
        <v>30000</v>
      </c>
      <c r="CK6" s="94">
        <v>2500</v>
      </c>
      <c r="CL6" s="94">
        <v>0</v>
      </c>
      <c r="CM6" s="94">
        <v>-2500</v>
      </c>
      <c r="CN6" s="94">
        <v>-100</v>
      </c>
      <c r="CO6" s="121" t="s">
        <v>2892</v>
      </c>
      <c r="CP6" s="94">
        <v>359866.66</v>
      </c>
      <c r="CQ6" s="94">
        <v>440000</v>
      </c>
      <c r="CR6" s="94">
        <v>36666.666666666664</v>
      </c>
      <c r="CS6" s="94">
        <v>0</v>
      </c>
      <c r="CT6" s="94">
        <v>-36666.666666666664</v>
      </c>
      <c r="CU6" s="94">
        <v>-100</v>
      </c>
      <c r="CV6" s="121" t="s">
        <v>2892</v>
      </c>
      <c r="CW6" s="94">
        <v>182315</v>
      </c>
      <c r="CX6" s="94">
        <v>80000</v>
      </c>
      <c r="CY6" s="94">
        <v>6666.6666666666661</v>
      </c>
      <c r="CZ6" s="94">
        <v>0</v>
      </c>
      <c r="DA6" s="94">
        <v>-6666.6666666666661</v>
      </c>
      <c r="DB6" s="94">
        <v>-100</v>
      </c>
      <c r="DC6" s="121" t="s">
        <v>2892</v>
      </c>
      <c r="DD6" s="94">
        <v>16000</v>
      </c>
      <c r="DE6" s="94">
        <v>15000</v>
      </c>
      <c r="DF6" s="94">
        <v>1250</v>
      </c>
      <c r="DG6" s="94">
        <v>0</v>
      </c>
      <c r="DH6" s="94">
        <v>-1250</v>
      </c>
      <c r="DI6" s="94">
        <v>-100</v>
      </c>
      <c r="DJ6" s="121" t="s">
        <v>2892</v>
      </c>
      <c r="DK6" s="15">
        <f t="shared" ref="DK6:DK16" si="1">C6+J6+Q6+X6+AE6+AL6+AS6+AZ6+BG6+BN6+BU6+CB6+CI6+CP6+CW6+DD6</f>
        <v>4003980.290000001</v>
      </c>
      <c r="DL6" s="15">
        <f t="shared" si="0"/>
        <v>3852360.73</v>
      </c>
      <c r="DM6" s="15">
        <f t="shared" si="0"/>
        <v>321030.06083333335</v>
      </c>
      <c r="DN6" s="15">
        <f t="shared" ref="DN6:DN16" si="2">F6+M6+T6+AA6+AH6+AO6+AV6+BC6+BJ6+BQ6+BX6+CE6+CL6+CS6+CZ6+DG6</f>
        <v>219800</v>
      </c>
      <c r="DO6" s="15">
        <f t="shared" ref="DO6:DO16" si="3">DN6-DM6</f>
        <v>-101230.06083333335</v>
      </c>
      <c r="DP6" s="15">
        <f t="shared" ref="DP6:DP16" si="4">DO6/DM6*100</f>
        <v>-31.532891521298428</v>
      </c>
      <c r="DQ6" s="15" t="str">
        <f t="shared" ref="DQ6:DQ16" si="5">IF((DP6&gt;0),"OK","Not OK")</f>
        <v>Not OK</v>
      </c>
    </row>
    <row r="7" spans="1:121" s="25" customFormat="1" ht="14.25" customHeight="1">
      <c r="A7" s="36" t="s">
        <v>2794</v>
      </c>
      <c r="B7" s="36" t="s">
        <v>2795</v>
      </c>
      <c r="C7" s="94">
        <v>11030213.24</v>
      </c>
      <c r="D7" s="94">
        <v>9600000</v>
      </c>
      <c r="E7" s="94">
        <v>800000</v>
      </c>
      <c r="F7" s="94">
        <v>1369803.1</v>
      </c>
      <c r="G7" s="94">
        <v>569803.1</v>
      </c>
      <c r="H7" s="94">
        <v>71.225387499999997</v>
      </c>
      <c r="I7" s="121" t="s">
        <v>2891</v>
      </c>
      <c r="J7" s="94">
        <v>1125928.1399999999</v>
      </c>
      <c r="K7" s="94">
        <v>1500000</v>
      </c>
      <c r="L7" s="94">
        <v>125000</v>
      </c>
      <c r="M7" s="94">
        <v>125656.75</v>
      </c>
      <c r="N7" s="94">
        <v>656.75</v>
      </c>
      <c r="O7" s="94">
        <v>0.52539999999999998</v>
      </c>
      <c r="P7" s="121" t="s">
        <v>2891</v>
      </c>
      <c r="Q7" s="94">
        <v>716783</v>
      </c>
      <c r="R7" s="94">
        <v>567000</v>
      </c>
      <c r="S7" s="94">
        <v>47250</v>
      </c>
      <c r="T7" s="94">
        <v>9453</v>
      </c>
      <c r="U7" s="94">
        <v>-37797</v>
      </c>
      <c r="V7" s="94">
        <v>-79.993650793650787</v>
      </c>
      <c r="W7" s="121" t="s">
        <v>2892</v>
      </c>
      <c r="X7" s="94">
        <v>879353.33</v>
      </c>
      <c r="Y7" s="94">
        <v>300000</v>
      </c>
      <c r="Z7" s="94">
        <v>25000</v>
      </c>
      <c r="AA7" s="94">
        <v>16595</v>
      </c>
      <c r="AB7" s="94">
        <v>-8405</v>
      </c>
      <c r="AC7" s="94">
        <v>-33.619999999999997</v>
      </c>
      <c r="AD7" s="121" t="s">
        <v>2892</v>
      </c>
      <c r="AE7" s="94">
        <v>129046.66</v>
      </c>
      <c r="AF7" s="94">
        <v>107710.91</v>
      </c>
      <c r="AG7" s="94">
        <v>8975.9091666666664</v>
      </c>
      <c r="AH7" s="94">
        <v>5509</v>
      </c>
      <c r="AI7" s="94">
        <v>-3466.9091666666664</v>
      </c>
      <c r="AJ7" s="94">
        <v>-38.624601723260902</v>
      </c>
      <c r="AK7" s="121" t="s">
        <v>2892</v>
      </c>
      <c r="AL7" s="94">
        <v>108852</v>
      </c>
      <c r="AM7" s="94">
        <v>200000</v>
      </c>
      <c r="AN7" s="94">
        <v>16666.666666666668</v>
      </c>
      <c r="AO7" s="94">
        <v>0</v>
      </c>
      <c r="AP7" s="94">
        <v>-16666.666666666668</v>
      </c>
      <c r="AQ7" s="94">
        <v>-100</v>
      </c>
      <c r="AR7" s="121" t="s">
        <v>2892</v>
      </c>
      <c r="AS7" s="94">
        <v>335543</v>
      </c>
      <c r="AT7" s="94">
        <v>400000</v>
      </c>
      <c r="AU7" s="94">
        <v>33333.333333333336</v>
      </c>
      <c r="AV7" s="94">
        <v>22117</v>
      </c>
      <c r="AW7" s="94">
        <v>-11216.333333333334</v>
      </c>
      <c r="AX7" s="94">
        <v>-33.649000000000001</v>
      </c>
      <c r="AY7" s="121" t="s">
        <v>2892</v>
      </c>
      <c r="AZ7" s="94">
        <v>72645.33</v>
      </c>
      <c r="BA7" s="94">
        <v>50000</v>
      </c>
      <c r="BB7" s="94">
        <v>4166.6666666666661</v>
      </c>
      <c r="BC7" s="94">
        <v>1282</v>
      </c>
      <c r="BD7" s="94">
        <v>-2884.6666666666661</v>
      </c>
      <c r="BE7" s="94">
        <v>-69.231999999999999</v>
      </c>
      <c r="BF7" s="121" t="s">
        <v>2892</v>
      </c>
      <c r="BG7" s="94">
        <v>625787</v>
      </c>
      <c r="BH7" s="94">
        <v>500000</v>
      </c>
      <c r="BI7" s="94">
        <v>41666.666666666664</v>
      </c>
      <c r="BJ7" s="94">
        <v>7901.5</v>
      </c>
      <c r="BK7" s="94">
        <v>-33765.166666666664</v>
      </c>
      <c r="BL7" s="94">
        <v>-81.0364</v>
      </c>
      <c r="BM7" s="121" t="s">
        <v>2892</v>
      </c>
      <c r="BN7" s="94">
        <v>163244</v>
      </c>
      <c r="BO7" s="94">
        <v>200000</v>
      </c>
      <c r="BP7" s="94">
        <v>16666.666666666668</v>
      </c>
      <c r="BQ7" s="94">
        <v>64813</v>
      </c>
      <c r="BR7" s="94">
        <v>48146.333333333328</v>
      </c>
      <c r="BS7" s="94">
        <v>288.87799999999999</v>
      </c>
      <c r="BT7" s="121" t="s">
        <v>2891</v>
      </c>
      <c r="BU7" s="94">
        <v>0</v>
      </c>
      <c r="BV7" s="94">
        <v>5000</v>
      </c>
      <c r="BW7" s="94">
        <v>416.66666666666663</v>
      </c>
      <c r="BX7" s="94">
        <v>0</v>
      </c>
      <c r="BY7" s="94">
        <v>-416.66666666666663</v>
      </c>
      <c r="BZ7" s="94">
        <v>-100</v>
      </c>
      <c r="CA7" s="121" t="s">
        <v>2892</v>
      </c>
      <c r="CB7" s="94">
        <v>101233.33</v>
      </c>
      <c r="CC7" s="94">
        <v>308138.5</v>
      </c>
      <c r="CD7" s="94">
        <v>25678.208333333332</v>
      </c>
      <c r="CE7" s="94">
        <v>82428</v>
      </c>
      <c r="CF7" s="94">
        <v>56749.791666666664</v>
      </c>
      <c r="CG7" s="94">
        <v>221.00370450300758</v>
      </c>
      <c r="CH7" s="121" t="s">
        <v>2891</v>
      </c>
      <c r="CI7" s="94">
        <v>0</v>
      </c>
      <c r="CJ7" s="95"/>
      <c r="CK7" s="95"/>
      <c r="CL7" s="94">
        <v>0</v>
      </c>
      <c r="CM7" s="95"/>
      <c r="CN7" s="95"/>
      <c r="CO7" s="121" t="s">
        <v>2897</v>
      </c>
      <c r="CP7" s="94">
        <v>318672</v>
      </c>
      <c r="CQ7" s="94">
        <v>440000</v>
      </c>
      <c r="CR7" s="94">
        <v>36666.666666666664</v>
      </c>
      <c r="CS7" s="94">
        <v>0</v>
      </c>
      <c r="CT7" s="94">
        <v>-36666.666666666664</v>
      </c>
      <c r="CU7" s="94">
        <v>-100</v>
      </c>
      <c r="CV7" s="121" t="s">
        <v>2892</v>
      </c>
      <c r="CW7" s="94">
        <v>621399.5</v>
      </c>
      <c r="CX7" s="94">
        <v>100000</v>
      </c>
      <c r="CY7" s="94">
        <v>8333.3333333333339</v>
      </c>
      <c r="CZ7" s="94">
        <v>0</v>
      </c>
      <c r="DA7" s="94">
        <v>-8333.3333333333339</v>
      </c>
      <c r="DB7" s="94">
        <v>-100</v>
      </c>
      <c r="DC7" s="121" t="s">
        <v>2892</v>
      </c>
      <c r="DD7" s="94">
        <v>46226.66</v>
      </c>
      <c r="DE7" s="94">
        <v>30000</v>
      </c>
      <c r="DF7" s="94">
        <v>2500</v>
      </c>
      <c r="DG7" s="94">
        <v>0</v>
      </c>
      <c r="DH7" s="94">
        <v>-2500</v>
      </c>
      <c r="DI7" s="94">
        <v>-100</v>
      </c>
      <c r="DJ7" s="121" t="s">
        <v>2892</v>
      </c>
      <c r="DK7" s="15">
        <f t="shared" si="1"/>
        <v>16274927.190000001</v>
      </c>
      <c r="DL7" s="15">
        <f t="shared" si="0"/>
        <v>14307849.41</v>
      </c>
      <c r="DM7" s="15">
        <f t="shared" si="0"/>
        <v>1192320.7841666669</v>
      </c>
      <c r="DN7" s="15">
        <f t="shared" si="2"/>
        <v>1705558.35</v>
      </c>
      <c r="DO7" s="15">
        <f t="shared" si="3"/>
        <v>513237.56583333318</v>
      </c>
      <c r="DP7" s="15">
        <f t="shared" si="4"/>
        <v>43.045258679445361</v>
      </c>
      <c r="DQ7" s="15" t="str">
        <f t="shared" si="5"/>
        <v>OK</v>
      </c>
    </row>
    <row r="8" spans="1:121" s="25" customFormat="1" ht="14.25" customHeight="1">
      <c r="A8" s="36" t="s">
        <v>2865</v>
      </c>
      <c r="B8" s="36" t="s">
        <v>2796</v>
      </c>
      <c r="C8" s="94">
        <v>21380934.239999998</v>
      </c>
      <c r="D8" s="94">
        <v>21200000</v>
      </c>
      <c r="E8" s="94">
        <v>1766666.6666666667</v>
      </c>
      <c r="F8" s="94">
        <v>2963903.45</v>
      </c>
      <c r="G8" s="94">
        <v>1197236.7833333334</v>
      </c>
      <c r="H8" s="94">
        <v>67.768119811320759</v>
      </c>
      <c r="I8" s="121" t="s">
        <v>2891</v>
      </c>
      <c r="J8" s="94">
        <v>9120845.4800000004</v>
      </c>
      <c r="K8" s="94">
        <v>6500000</v>
      </c>
      <c r="L8" s="94">
        <v>541666.66666666674</v>
      </c>
      <c r="M8" s="94">
        <v>544830.09000000008</v>
      </c>
      <c r="N8" s="94">
        <v>3163.4233333333336</v>
      </c>
      <c r="O8" s="94">
        <v>0.58401661538461536</v>
      </c>
      <c r="P8" s="121" t="s">
        <v>2891</v>
      </c>
      <c r="Q8" s="94">
        <v>1426089.78</v>
      </c>
      <c r="R8" s="94">
        <v>1405250</v>
      </c>
      <c r="S8" s="94">
        <v>117104.16666666667</v>
      </c>
      <c r="T8" s="94">
        <v>134673.75</v>
      </c>
      <c r="U8" s="94">
        <v>17569.583333333336</v>
      </c>
      <c r="V8" s="94">
        <v>15.003380181462372</v>
      </c>
      <c r="W8" s="121" t="s">
        <v>2891</v>
      </c>
      <c r="X8" s="94">
        <v>1145776.6499999999</v>
      </c>
      <c r="Y8" s="94">
        <v>820000</v>
      </c>
      <c r="Z8" s="94">
        <v>68333.333333333328</v>
      </c>
      <c r="AA8" s="94">
        <v>53501.25</v>
      </c>
      <c r="AB8" s="94">
        <v>-14832.083333333334</v>
      </c>
      <c r="AC8" s="94">
        <v>-21.70548780487805</v>
      </c>
      <c r="AD8" s="121" t="s">
        <v>2892</v>
      </c>
      <c r="AE8" s="94">
        <v>1503831.8</v>
      </c>
      <c r="AF8" s="94">
        <v>1438528.87</v>
      </c>
      <c r="AG8" s="94">
        <v>119877.40583333334</v>
      </c>
      <c r="AH8" s="94">
        <v>96083.25</v>
      </c>
      <c r="AI8" s="94">
        <v>-23794.155833333334</v>
      </c>
      <c r="AJ8" s="94">
        <v>-19.848741026657322</v>
      </c>
      <c r="AK8" s="121" t="s">
        <v>2892</v>
      </c>
      <c r="AL8" s="94">
        <v>499002</v>
      </c>
      <c r="AM8" s="94">
        <v>610000</v>
      </c>
      <c r="AN8" s="94">
        <v>50833.333333333336</v>
      </c>
      <c r="AO8" s="94">
        <v>46776.69</v>
      </c>
      <c r="AP8" s="94">
        <v>-4056.6433333333334</v>
      </c>
      <c r="AQ8" s="94">
        <v>-7.9802819672131147</v>
      </c>
      <c r="AR8" s="121" t="s">
        <v>2892</v>
      </c>
      <c r="AS8" s="94">
        <v>2420757.88</v>
      </c>
      <c r="AT8" s="94">
        <v>1600000</v>
      </c>
      <c r="AU8" s="94">
        <v>133333.33333333334</v>
      </c>
      <c r="AV8" s="94">
        <v>212351.5</v>
      </c>
      <c r="AW8" s="94">
        <v>79018.166666666672</v>
      </c>
      <c r="AX8" s="94">
        <v>59.263624999999998</v>
      </c>
      <c r="AY8" s="121" t="s">
        <v>2891</v>
      </c>
      <c r="AZ8" s="94">
        <v>557401.89</v>
      </c>
      <c r="BA8" s="94">
        <v>800000</v>
      </c>
      <c r="BB8" s="94">
        <v>66666.666666666672</v>
      </c>
      <c r="BC8" s="94">
        <v>51294.5</v>
      </c>
      <c r="BD8" s="94">
        <v>-15372.166666666666</v>
      </c>
      <c r="BE8" s="94">
        <v>-23.058250000000001</v>
      </c>
      <c r="BF8" s="121" t="s">
        <v>2892</v>
      </c>
      <c r="BG8" s="94">
        <v>1569250.64</v>
      </c>
      <c r="BH8" s="94">
        <v>1332000</v>
      </c>
      <c r="BI8" s="94">
        <v>111000</v>
      </c>
      <c r="BJ8" s="94">
        <v>54512</v>
      </c>
      <c r="BK8" s="94">
        <v>-56488</v>
      </c>
      <c r="BL8" s="94">
        <v>-50.890090090090091</v>
      </c>
      <c r="BM8" s="121" t="s">
        <v>2892</v>
      </c>
      <c r="BN8" s="94">
        <v>795699.84</v>
      </c>
      <c r="BO8" s="94">
        <v>706000</v>
      </c>
      <c r="BP8" s="94">
        <v>58833.333333333336</v>
      </c>
      <c r="BQ8" s="94">
        <v>50910</v>
      </c>
      <c r="BR8" s="94">
        <v>-7923.333333333333</v>
      </c>
      <c r="BS8" s="94">
        <v>-13.467422096317282</v>
      </c>
      <c r="BT8" s="121" t="s">
        <v>2892</v>
      </c>
      <c r="BU8" s="94">
        <v>1387418.89</v>
      </c>
      <c r="BV8" s="94">
        <v>620000</v>
      </c>
      <c r="BW8" s="94">
        <v>51666.666666666672</v>
      </c>
      <c r="BX8" s="94">
        <v>57932.5</v>
      </c>
      <c r="BY8" s="94">
        <v>6265.8333333333339</v>
      </c>
      <c r="BZ8" s="94">
        <v>12.127419354838709</v>
      </c>
      <c r="CA8" s="121" t="s">
        <v>2891</v>
      </c>
      <c r="CB8" s="94">
        <v>807788</v>
      </c>
      <c r="CC8" s="94">
        <v>903921</v>
      </c>
      <c r="CD8" s="94">
        <v>75326.75</v>
      </c>
      <c r="CE8" s="94">
        <v>104529</v>
      </c>
      <c r="CF8" s="94">
        <v>29202.25</v>
      </c>
      <c r="CG8" s="94">
        <v>38.767436534829926</v>
      </c>
      <c r="CH8" s="121" t="s">
        <v>2891</v>
      </c>
      <c r="CI8" s="94">
        <v>198525.33</v>
      </c>
      <c r="CJ8" s="94">
        <v>180000</v>
      </c>
      <c r="CK8" s="94">
        <v>15000</v>
      </c>
      <c r="CL8" s="94">
        <v>9969</v>
      </c>
      <c r="CM8" s="94">
        <v>-5031</v>
      </c>
      <c r="CN8" s="94">
        <v>-33.54</v>
      </c>
      <c r="CO8" s="121" t="s">
        <v>2892</v>
      </c>
      <c r="CP8" s="94">
        <v>1398218.56</v>
      </c>
      <c r="CQ8" s="94">
        <v>1072767</v>
      </c>
      <c r="CR8" s="94">
        <v>89397.25</v>
      </c>
      <c r="CS8" s="94">
        <v>133259.03</v>
      </c>
      <c r="CT8" s="94">
        <v>43861.78</v>
      </c>
      <c r="CU8" s="94">
        <v>49.063902972406865</v>
      </c>
      <c r="CV8" s="121" t="s">
        <v>2891</v>
      </c>
      <c r="CW8" s="94">
        <v>1741953.97</v>
      </c>
      <c r="CX8" s="94">
        <v>694000</v>
      </c>
      <c r="CY8" s="94">
        <v>57833.333333333336</v>
      </c>
      <c r="CZ8" s="94">
        <v>64987.75</v>
      </c>
      <c r="DA8" s="94">
        <v>7154.4166666666661</v>
      </c>
      <c r="DB8" s="94">
        <v>12.370749279538906</v>
      </c>
      <c r="DC8" s="121" t="s">
        <v>2891</v>
      </c>
      <c r="DD8" s="94">
        <v>725498.85</v>
      </c>
      <c r="DE8" s="94">
        <v>650000</v>
      </c>
      <c r="DF8" s="94">
        <v>54166.666666666672</v>
      </c>
      <c r="DG8" s="94">
        <v>50321.51</v>
      </c>
      <c r="DH8" s="94">
        <v>-3845.1566666666668</v>
      </c>
      <c r="DI8" s="94">
        <v>-7.0987507692307696</v>
      </c>
      <c r="DJ8" s="121" t="s">
        <v>2892</v>
      </c>
      <c r="DK8" s="15">
        <f t="shared" si="1"/>
        <v>46678993.800000004</v>
      </c>
      <c r="DL8" s="15">
        <f t="shared" si="0"/>
        <v>40532466.870000005</v>
      </c>
      <c r="DM8" s="15">
        <f t="shared" si="0"/>
        <v>3377705.5725000002</v>
      </c>
      <c r="DN8" s="15">
        <f t="shared" si="2"/>
        <v>4629835.2700000005</v>
      </c>
      <c r="DO8" s="15">
        <f t="shared" si="3"/>
        <v>1252129.6975000002</v>
      </c>
      <c r="DP8" s="15">
        <f t="shared" si="4"/>
        <v>37.07042164048773</v>
      </c>
      <c r="DQ8" s="15" t="str">
        <f t="shared" si="5"/>
        <v>OK</v>
      </c>
    </row>
    <row r="9" spans="1:121" s="25" customFormat="1" ht="14.25" customHeight="1">
      <c r="A9" s="36" t="s">
        <v>2797</v>
      </c>
      <c r="B9" s="36" t="s">
        <v>2798</v>
      </c>
      <c r="C9" s="94">
        <v>193262135.37</v>
      </c>
      <c r="D9" s="94">
        <v>195000000</v>
      </c>
      <c r="E9" s="94">
        <v>16250000</v>
      </c>
      <c r="F9" s="94">
        <v>16403268.200000001</v>
      </c>
      <c r="G9" s="94">
        <v>153268.20000000001</v>
      </c>
      <c r="H9" s="94">
        <v>0.94318892307692315</v>
      </c>
      <c r="I9" s="121" t="s">
        <v>2891</v>
      </c>
      <c r="J9" s="94">
        <v>42470327.659999996</v>
      </c>
      <c r="K9" s="94">
        <v>35000000</v>
      </c>
      <c r="L9" s="94">
        <v>2916666.666666667</v>
      </c>
      <c r="M9" s="94">
        <v>2746468.7800000003</v>
      </c>
      <c r="N9" s="94">
        <v>-170197.88666666669</v>
      </c>
      <c r="O9" s="94">
        <v>-5.8353561142857151</v>
      </c>
      <c r="P9" s="121" t="s">
        <v>2892</v>
      </c>
      <c r="Q9" s="94">
        <v>7895091.8200000003</v>
      </c>
      <c r="R9" s="94">
        <v>7602166</v>
      </c>
      <c r="S9" s="94">
        <v>633513.83333333337</v>
      </c>
      <c r="T9" s="94">
        <v>579837.25</v>
      </c>
      <c r="U9" s="94">
        <v>-53676.583333333336</v>
      </c>
      <c r="V9" s="94">
        <v>-8.4728352419560427</v>
      </c>
      <c r="W9" s="121" t="s">
        <v>2892</v>
      </c>
      <c r="X9" s="94">
        <v>12220210.289999999</v>
      </c>
      <c r="Y9" s="94">
        <v>7550000</v>
      </c>
      <c r="Z9" s="94">
        <v>629166.66666666674</v>
      </c>
      <c r="AA9" s="94">
        <v>338582.1</v>
      </c>
      <c r="AB9" s="94">
        <v>-290584.56666666671</v>
      </c>
      <c r="AC9" s="94">
        <v>-46.18562649006622</v>
      </c>
      <c r="AD9" s="121" t="s">
        <v>2892</v>
      </c>
      <c r="AE9" s="94">
        <v>6223555.5199999996</v>
      </c>
      <c r="AF9" s="94">
        <v>5692209.6600000001</v>
      </c>
      <c r="AG9" s="94">
        <v>474350.80499999999</v>
      </c>
      <c r="AH9" s="94">
        <v>331728.75</v>
      </c>
      <c r="AI9" s="94">
        <v>-142622.05499999999</v>
      </c>
      <c r="AJ9" s="94">
        <v>-30.066788861041356</v>
      </c>
      <c r="AK9" s="121" t="s">
        <v>2892</v>
      </c>
      <c r="AL9" s="94">
        <v>4479241.5999999996</v>
      </c>
      <c r="AM9" s="94">
        <v>5000000</v>
      </c>
      <c r="AN9" s="94">
        <v>416666.66666666669</v>
      </c>
      <c r="AO9" s="94">
        <v>207848.22</v>
      </c>
      <c r="AP9" s="94">
        <v>-208818.44666666668</v>
      </c>
      <c r="AQ9" s="94">
        <v>-50.116427199999997</v>
      </c>
      <c r="AR9" s="121" t="s">
        <v>2892</v>
      </c>
      <c r="AS9" s="94">
        <v>23949474.48</v>
      </c>
      <c r="AT9" s="94">
        <v>12000000</v>
      </c>
      <c r="AU9" s="94">
        <v>1000000</v>
      </c>
      <c r="AV9" s="94">
        <v>1402215.5</v>
      </c>
      <c r="AW9" s="94">
        <v>402215.5</v>
      </c>
      <c r="AX9" s="94">
        <v>40.221550000000001</v>
      </c>
      <c r="AY9" s="121" t="s">
        <v>2891</v>
      </c>
      <c r="AZ9" s="94">
        <v>7443935.2800000003</v>
      </c>
      <c r="BA9" s="94">
        <v>8000000</v>
      </c>
      <c r="BB9" s="94">
        <v>666666.66666666674</v>
      </c>
      <c r="BC9" s="94">
        <v>588702.67000000004</v>
      </c>
      <c r="BD9" s="94">
        <v>-77963.996666666673</v>
      </c>
      <c r="BE9" s="94">
        <v>-11.694599500000001</v>
      </c>
      <c r="BF9" s="121" t="s">
        <v>2892</v>
      </c>
      <c r="BG9" s="94">
        <v>10238203.199999999</v>
      </c>
      <c r="BH9" s="94">
        <v>11056483.58</v>
      </c>
      <c r="BI9" s="94">
        <v>921373.6316666666</v>
      </c>
      <c r="BJ9" s="94">
        <v>494746</v>
      </c>
      <c r="BK9" s="94">
        <v>-426627.63166666671</v>
      </c>
      <c r="BL9" s="94">
        <v>-46.303434025449889</v>
      </c>
      <c r="BM9" s="121" t="s">
        <v>2892</v>
      </c>
      <c r="BN9" s="94">
        <v>6850972.5800000001</v>
      </c>
      <c r="BO9" s="94">
        <v>5900000</v>
      </c>
      <c r="BP9" s="94">
        <v>491666.66666666669</v>
      </c>
      <c r="BQ9" s="94">
        <v>306325</v>
      </c>
      <c r="BR9" s="94">
        <v>-185341.66666666669</v>
      </c>
      <c r="BS9" s="94">
        <v>-37.696610169491521</v>
      </c>
      <c r="BT9" s="121" t="s">
        <v>2892</v>
      </c>
      <c r="BU9" s="94">
        <v>6805711.1200000001</v>
      </c>
      <c r="BV9" s="94">
        <v>4300000</v>
      </c>
      <c r="BW9" s="94">
        <v>358333.33333333337</v>
      </c>
      <c r="BX9" s="94">
        <v>430629.5</v>
      </c>
      <c r="BY9" s="94">
        <v>72296.166666666672</v>
      </c>
      <c r="BZ9" s="94">
        <v>20.175674418604654</v>
      </c>
      <c r="CA9" s="121" t="s">
        <v>2891</v>
      </c>
      <c r="CB9" s="94">
        <v>8890564.6899999995</v>
      </c>
      <c r="CC9" s="94">
        <v>10872647.77</v>
      </c>
      <c r="CD9" s="94">
        <v>906053.98083333333</v>
      </c>
      <c r="CE9" s="94">
        <v>745945</v>
      </c>
      <c r="CF9" s="94">
        <v>-160108.98083333333</v>
      </c>
      <c r="CG9" s="94">
        <v>-17.671020073889508</v>
      </c>
      <c r="CH9" s="121" t="s">
        <v>2892</v>
      </c>
      <c r="CI9" s="94">
        <v>1725307.96</v>
      </c>
      <c r="CJ9" s="94">
        <v>1500000</v>
      </c>
      <c r="CK9" s="94">
        <v>125000</v>
      </c>
      <c r="CL9" s="94">
        <v>159678.59</v>
      </c>
      <c r="CM9" s="94">
        <v>34678.589999999997</v>
      </c>
      <c r="CN9" s="94">
        <v>27.742871999999998</v>
      </c>
      <c r="CO9" s="121" t="s">
        <v>2891</v>
      </c>
      <c r="CP9" s="94">
        <v>8907633.6500000004</v>
      </c>
      <c r="CQ9" s="94">
        <v>8000000</v>
      </c>
      <c r="CR9" s="94">
        <v>666666.66666666674</v>
      </c>
      <c r="CS9" s="94">
        <v>567164.26</v>
      </c>
      <c r="CT9" s="94">
        <v>-99502.406666666662</v>
      </c>
      <c r="CU9" s="94">
        <v>-14.925361000000001</v>
      </c>
      <c r="CV9" s="121" t="s">
        <v>2892</v>
      </c>
      <c r="CW9" s="94">
        <v>6598971.96</v>
      </c>
      <c r="CX9" s="94">
        <v>5110000</v>
      </c>
      <c r="CY9" s="94">
        <v>425833.33333333337</v>
      </c>
      <c r="CZ9" s="94">
        <v>384567.37</v>
      </c>
      <c r="DA9" s="94">
        <v>-41265.963333333333</v>
      </c>
      <c r="DB9" s="94">
        <v>-9.6906371819960864</v>
      </c>
      <c r="DC9" s="121" t="s">
        <v>2892</v>
      </c>
      <c r="DD9" s="94">
        <v>5707434.7800000003</v>
      </c>
      <c r="DE9" s="94">
        <v>4500000</v>
      </c>
      <c r="DF9" s="94">
        <v>375000</v>
      </c>
      <c r="DG9" s="94">
        <v>530058.34</v>
      </c>
      <c r="DH9" s="94">
        <v>155058.34</v>
      </c>
      <c r="DI9" s="94">
        <v>41.348890666666669</v>
      </c>
      <c r="DJ9" s="121" t="s">
        <v>2891</v>
      </c>
      <c r="DK9" s="15">
        <f t="shared" si="1"/>
        <v>353668771.95999986</v>
      </c>
      <c r="DL9" s="15">
        <f t="shared" si="0"/>
        <v>327083507.00999993</v>
      </c>
      <c r="DM9" s="15">
        <f t="shared" si="0"/>
        <v>27256958.917500004</v>
      </c>
      <c r="DN9" s="15">
        <f t="shared" si="2"/>
        <v>26217765.530000005</v>
      </c>
      <c r="DO9" s="15">
        <f t="shared" si="3"/>
        <v>-1039193.3874999993</v>
      </c>
      <c r="DP9" s="15">
        <f t="shared" si="4"/>
        <v>-3.8125800851275362</v>
      </c>
      <c r="DQ9" s="15" t="str">
        <f t="shared" si="5"/>
        <v>Not OK</v>
      </c>
    </row>
    <row r="10" spans="1:121" s="25" customFormat="1" ht="14.25" customHeight="1">
      <c r="A10" s="36" t="s">
        <v>2799</v>
      </c>
      <c r="B10" s="36" t="s">
        <v>2800</v>
      </c>
      <c r="C10" s="94">
        <v>167996762</v>
      </c>
      <c r="D10" s="94">
        <v>153800000</v>
      </c>
      <c r="E10" s="94">
        <v>12816666.666666666</v>
      </c>
      <c r="F10" s="94">
        <v>8255249.6100000013</v>
      </c>
      <c r="G10" s="94">
        <v>-4561417.0566666666</v>
      </c>
      <c r="H10" s="94">
        <v>-35.589729960988294</v>
      </c>
      <c r="I10" s="121" t="s">
        <v>2892</v>
      </c>
      <c r="J10" s="94">
        <v>82585718.180000007</v>
      </c>
      <c r="K10" s="94">
        <v>52000000</v>
      </c>
      <c r="L10" s="94">
        <v>4333333.333333333</v>
      </c>
      <c r="M10" s="94">
        <v>-494601.84000000055</v>
      </c>
      <c r="N10" s="94">
        <v>-4827935.1733333338</v>
      </c>
      <c r="O10" s="94">
        <v>-111.41388861538464</v>
      </c>
      <c r="P10" s="121" t="s">
        <v>2892</v>
      </c>
      <c r="Q10" s="94">
        <v>33787763.850000001</v>
      </c>
      <c r="R10" s="94">
        <v>6770420</v>
      </c>
      <c r="S10" s="94">
        <v>564201.66666666663</v>
      </c>
      <c r="T10" s="94">
        <v>382230.15</v>
      </c>
      <c r="U10" s="94">
        <v>-181971.51666666669</v>
      </c>
      <c r="V10" s="94">
        <v>-32.252920793687835</v>
      </c>
      <c r="W10" s="121" t="s">
        <v>2892</v>
      </c>
      <c r="X10" s="94">
        <v>50353035.530000001</v>
      </c>
      <c r="Y10" s="94">
        <v>2970000</v>
      </c>
      <c r="Z10" s="94">
        <v>247500</v>
      </c>
      <c r="AA10" s="94">
        <v>225216.21999999997</v>
      </c>
      <c r="AB10" s="94">
        <v>-22283.78</v>
      </c>
      <c r="AC10" s="94">
        <v>-9.0035474747474744</v>
      </c>
      <c r="AD10" s="121" t="s">
        <v>2892</v>
      </c>
      <c r="AE10" s="94">
        <v>8104610.6200000001</v>
      </c>
      <c r="AF10" s="94">
        <v>6896739.8499999996</v>
      </c>
      <c r="AG10" s="94">
        <v>574728.32083333342</v>
      </c>
      <c r="AH10" s="94">
        <v>62278.49000000002</v>
      </c>
      <c r="AI10" s="94">
        <v>-512449.83083333337</v>
      </c>
      <c r="AJ10" s="94">
        <v>-89.163838331527032</v>
      </c>
      <c r="AK10" s="121" t="s">
        <v>2892</v>
      </c>
      <c r="AL10" s="94">
        <v>8443244.6600000001</v>
      </c>
      <c r="AM10" s="94">
        <v>891000</v>
      </c>
      <c r="AN10" s="94">
        <v>74250</v>
      </c>
      <c r="AO10" s="94">
        <v>30429.300000000003</v>
      </c>
      <c r="AP10" s="94">
        <v>-43820.7</v>
      </c>
      <c r="AQ10" s="94">
        <v>-59.017777777777781</v>
      </c>
      <c r="AR10" s="121" t="s">
        <v>2892</v>
      </c>
      <c r="AS10" s="94">
        <v>18060989.059999999</v>
      </c>
      <c r="AT10" s="94">
        <v>4000000</v>
      </c>
      <c r="AU10" s="94">
        <v>333333.33333333337</v>
      </c>
      <c r="AV10" s="94">
        <v>343349.86</v>
      </c>
      <c r="AW10" s="94">
        <v>10016.526666666667</v>
      </c>
      <c r="AX10" s="94">
        <v>3.0049579999999998</v>
      </c>
      <c r="AY10" s="121" t="s">
        <v>2891</v>
      </c>
      <c r="AZ10" s="94">
        <v>4001201</v>
      </c>
      <c r="BA10" s="94">
        <v>7650000</v>
      </c>
      <c r="BB10" s="94">
        <v>637500</v>
      </c>
      <c r="BC10" s="94">
        <v>89439.43</v>
      </c>
      <c r="BD10" s="94">
        <v>-548060.56999999995</v>
      </c>
      <c r="BE10" s="94">
        <v>-85.970285490196076</v>
      </c>
      <c r="BF10" s="121" t="s">
        <v>2892</v>
      </c>
      <c r="BG10" s="94">
        <v>10383148.41</v>
      </c>
      <c r="BH10" s="94">
        <v>2405452</v>
      </c>
      <c r="BI10" s="94">
        <v>200454.33333333337</v>
      </c>
      <c r="BJ10" s="94">
        <v>127387.83</v>
      </c>
      <c r="BK10" s="94">
        <v>-73066.503333333341</v>
      </c>
      <c r="BL10" s="94">
        <v>-36.450448398055748</v>
      </c>
      <c r="BM10" s="121" t="s">
        <v>2892</v>
      </c>
      <c r="BN10" s="94">
        <v>26055596.98</v>
      </c>
      <c r="BO10" s="94">
        <v>3617000</v>
      </c>
      <c r="BP10" s="94">
        <v>301416.66666666669</v>
      </c>
      <c r="BQ10" s="94">
        <v>265518.75</v>
      </c>
      <c r="BR10" s="94">
        <v>-35897.916666666672</v>
      </c>
      <c r="BS10" s="94">
        <v>-11.909731821951892</v>
      </c>
      <c r="BT10" s="121" t="s">
        <v>2892</v>
      </c>
      <c r="BU10" s="94">
        <v>16158645.77</v>
      </c>
      <c r="BV10" s="94">
        <v>2970000</v>
      </c>
      <c r="BW10" s="94">
        <v>247500</v>
      </c>
      <c r="BX10" s="94">
        <v>488591</v>
      </c>
      <c r="BY10" s="94">
        <v>241091</v>
      </c>
      <c r="BZ10" s="94">
        <v>97.410505050505051</v>
      </c>
      <c r="CA10" s="121" t="s">
        <v>2891</v>
      </c>
      <c r="CB10" s="94">
        <v>15385182.18</v>
      </c>
      <c r="CC10" s="94">
        <v>16316071.130000001</v>
      </c>
      <c r="CD10" s="94">
        <v>1359672.5941666667</v>
      </c>
      <c r="CE10" s="94">
        <v>1925186</v>
      </c>
      <c r="CF10" s="94">
        <v>565513.40583333327</v>
      </c>
      <c r="CG10" s="94">
        <v>41.591880888055428</v>
      </c>
      <c r="CH10" s="121" t="s">
        <v>2891</v>
      </c>
      <c r="CI10" s="94">
        <v>2417515.06</v>
      </c>
      <c r="CJ10" s="94">
        <v>500000</v>
      </c>
      <c r="CK10" s="94">
        <v>41666.666666666664</v>
      </c>
      <c r="CL10" s="94">
        <v>21828</v>
      </c>
      <c r="CM10" s="94">
        <v>-19838.666666666668</v>
      </c>
      <c r="CN10" s="94">
        <v>-47.6128</v>
      </c>
      <c r="CO10" s="121" t="s">
        <v>2892</v>
      </c>
      <c r="CP10" s="94">
        <v>28178244.52</v>
      </c>
      <c r="CQ10" s="94">
        <v>8857712</v>
      </c>
      <c r="CR10" s="94">
        <v>738142.66666666674</v>
      </c>
      <c r="CS10" s="94">
        <v>244553.22</v>
      </c>
      <c r="CT10" s="94">
        <v>-493589.44666666666</v>
      </c>
      <c r="CU10" s="94">
        <v>-66.869112023511263</v>
      </c>
      <c r="CV10" s="121" t="s">
        <v>2892</v>
      </c>
      <c r="CW10" s="94">
        <v>8994344.6600000001</v>
      </c>
      <c r="CX10" s="94">
        <v>1500000</v>
      </c>
      <c r="CY10" s="94">
        <v>125000</v>
      </c>
      <c r="CZ10" s="94">
        <v>108696</v>
      </c>
      <c r="DA10" s="94">
        <v>-16304</v>
      </c>
      <c r="DB10" s="94">
        <v>-13.043200000000001</v>
      </c>
      <c r="DC10" s="121" t="s">
        <v>2892</v>
      </c>
      <c r="DD10" s="94">
        <v>5229119.05</v>
      </c>
      <c r="DE10" s="94">
        <v>3500000</v>
      </c>
      <c r="DF10" s="94">
        <v>291666.66666666669</v>
      </c>
      <c r="DG10" s="94">
        <v>87353.41</v>
      </c>
      <c r="DH10" s="94">
        <v>-204313.25666666671</v>
      </c>
      <c r="DI10" s="94">
        <v>-70.050259428571422</v>
      </c>
      <c r="DJ10" s="121" t="s">
        <v>2892</v>
      </c>
      <c r="DK10" s="15">
        <f t="shared" si="1"/>
        <v>486135121.53000015</v>
      </c>
      <c r="DL10" s="15">
        <f t="shared" si="0"/>
        <v>274644394.98000002</v>
      </c>
      <c r="DM10" s="15">
        <f t="shared" si="0"/>
        <v>22887032.915000003</v>
      </c>
      <c r="DN10" s="15">
        <f t="shared" si="2"/>
        <v>12162705.430000002</v>
      </c>
      <c r="DO10" s="15">
        <f t="shared" si="3"/>
        <v>-10724327.485000001</v>
      </c>
      <c r="DP10" s="15">
        <f t="shared" si="4"/>
        <v>-46.857657455332934</v>
      </c>
      <c r="DQ10" s="15" t="str">
        <f t="shared" si="5"/>
        <v>Not OK</v>
      </c>
    </row>
    <row r="11" spans="1:121" s="25" customFormat="1" ht="14.25" customHeight="1">
      <c r="A11" s="36" t="s">
        <v>2801</v>
      </c>
      <c r="B11" s="36" t="s">
        <v>2802</v>
      </c>
      <c r="C11" s="94">
        <v>2523898.9300000002</v>
      </c>
      <c r="D11" s="94">
        <v>2800000</v>
      </c>
      <c r="E11" s="94">
        <v>233333.33333333334</v>
      </c>
      <c r="F11" s="94">
        <v>267594.95</v>
      </c>
      <c r="G11" s="94">
        <v>34261.616666666669</v>
      </c>
      <c r="H11" s="94">
        <v>14.68355</v>
      </c>
      <c r="I11" s="121" t="s">
        <v>2891</v>
      </c>
      <c r="J11" s="94">
        <v>1151988</v>
      </c>
      <c r="K11" s="94">
        <v>1000000</v>
      </c>
      <c r="L11" s="94">
        <v>83333.333333333343</v>
      </c>
      <c r="M11" s="94">
        <v>61781</v>
      </c>
      <c r="N11" s="94">
        <v>-21552.333333333336</v>
      </c>
      <c r="O11" s="94">
        <v>-25.8628</v>
      </c>
      <c r="P11" s="121" t="s">
        <v>2892</v>
      </c>
      <c r="Q11" s="94">
        <v>24256</v>
      </c>
      <c r="R11" s="94">
        <v>27089</v>
      </c>
      <c r="S11" s="94">
        <v>2257.4166666666665</v>
      </c>
      <c r="T11" s="94">
        <v>4178</v>
      </c>
      <c r="U11" s="94">
        <v>1920.583333333333</v>
      </c>
      <c r="V11" s="94">
        <v>85.078814278858573</v>
      </c>
      <c r="W11" s="121" t="s">
        <v>2891</v>
      </c>
      <c r="X11" s="94">
        <v>283617.33</v>
      </c>
      <c r="Y11" s="94">
        <v>500000</v>
      </c>
      <c r="Z11" s="94">
        <v>41666.666666666664</v>
      </c>
      <c r="AA11" s="94">
        <v>39417</v>
      </c>
      <c r="AB11" s="94">
        <v>-2249.6666666666665</v>
      </c>
      <c r="AC11" s="94">
        <v>-5.3992000000000004</v>
      </c>
      <c r="AD11" s="121" t="s">
        <v>2892</v>
      </c>
      <c r="AE11" s="94">
        <v>756063.33</v>
      </c>
      <c r="AF11" s="94">
        <v>657584.73</v>
      </c>
      <c r="AG11" s="94">
        <v>54798.727500000001</v>
      </c>
      <c r="AH11" s="94">
        <v>61003</v>
      </c>
      <c r="AI11" s="94">
        <v>6204.2725</v>
      </c>
      <c r="AJ11" s="94">
        <v>11.321928050245326</v>
      </c>
      <c r="AK11" s="121" t="s">
        <v>2891</v>
      </c>
      <c r="AL11" s="94">
        <v>227812</v>
      </c>
      <c r="AM11" s="94">
        <v>47000</v>
      </c>
      <c r="AN11" s="94">
        <v>3916.6666666666661</v>
      </c>
      <c r="AO11" s="94">
        <v>0</v>
      </c>
      <c r="AP11" s="94">
        <v>-3916.6666666666661</v>
      </c>
      <c r="AQ11" s="94">
        <v>-100</v>
      </c>
      <c r="AR11" s="121" t="s">
        <v>2892</v>
      </c>
      <c r="AS11" s="94">
        <v>2035408.24</v>
      </c>
      <c r="AT11" s="94">
        <v>1900000</v>
      </c>
      <c r="AU11" s="94">
        <v>158333.33333333334</v>
      </c>
      <c r="AV11" s="94">
        <v>127446.88</v>
      </c>
      <c r="AW11" s="94">
        <v>-30886.453333333335</v>
      </c>
      <c r="AX11" s="94">
        <v>-19.507233684210526</v>
      </c>
      <c r="AY11" s="121" t="s">
        <v>2892</v>
      </c>
      <c r="AZ11" s="94">
        <v>354364.69</v>
      </c>
      <c r="BA11" s="94">
        <v>500000</v>
      </c>
      <c r="BB11" s="94">
        <v>41666.666666666664</v>
      </c>
      <c r="BC11" s="94">
        <v>48550</v>
      </c>
      <c r="BD11" s="94">
        <v>6883.333333333333</v>
      </c>
      <c r="BE11" s="94">
        <v>16.52</v>
      </c>
      <c r="BF11" s="121" t="s">
        <v>2891</v>
      </c>
      <c r="BG11" s="94">
        <v>114663.66</v>
      </c>
      <c r="BH11" s="94">
        <v>119392</v>
      </c>
      <c r="BI11" s="94">
        <v>9949.3333333333339</v>
      </c>
      <c r="BJ11" s="94">
        <v>10946.75</v>
      </c>
      <c r="BK11" s="94">
        <v>997.41666666666663</v>
      </c>
      <c r="BL11" s="94">
        <v>10.02495979630126</v>
      </c>
      <c r="BM11" s="121" t="s">
        <v>2891</v>
      </c>
      <c r="BN11" s="94">
        <v>174490.37</v>
      </c>
      <c r="BO11" s="94">
        <v>120000</v>
      </c>
      <c r="BP11" s="94">
        <v>10000</v>
      </c>
      <c r="BQ11" s="94">
        <v>1383</v>
      </c>
      <c r="BR11" s="94">
        <v>-8617</v>
      </c>
      <c r="BS11" s="94">
        <v>-86.17</v>
      </c>
      <c r="BT11" s="121" t="s">
        <v>2892</v>
      </c>
      <c r="BU11" s="94">
        <v>397753.33</v>
      </c>
      <c r="BV11" s="94">
        <v>250000</v>
      </c>
      <c r="BW11" s="94">
        <v>20833.333333333332</v>
      </c>
      <c r="BX11" s="94">
        <v>33108</v>
      </c>
      <c r="BY11" s="94">
        <v>12274.666666666668</v>
      </c>
      <c r="BZ11" s="94">
        <v>58.918399999999998</v>
      </c>
      <c r="CA11" s="121" t="s">
        <v>2891</v>
      </c>
      <c r="CB11" s="94">
        <v>917772.66</v>
      </c>
      <c r="CC11" s="94">
        <v>1396792</v>
      </c>
      <c r="CD11" s="94">
        <v>116399.33333333334</v>
      </c>
      <c r="CE11" s="94">
        <v>26991</v>
      </c>
      <c r="CF11" s="94">
        <v>-89408.333333333343</v>
      </c>
      <c r="CG11" s="94">
        <v>-76.811722862101149</v>
      </c>
      <c r="CH11" s="121" t="s">
        <v>2892</v>
      </c>
      <c r="CI11" s="94">
        <v>0</v>
      </c>
      <c r="CJ11" s="95"/>
      <c r="CK11" s="95"/>
      <c r="CL11" s="94">
        <v>0</v>
      </c>
      <c r="CM11" s="95"/>
      <c r="CN11" s="95"/>
      <c r="CO11" s="121" t="s">
        <v>2897</v>
      </c>
      <c r="CP11" s="94">
        <v>1295874.53</v>
      </c>
      <c r="CQ11" s="94">
        <v>2710000</v>
      </c>
      <c r="CR11" s="94">
        <v>225833.33333333334</v>
      </c>
      <c r="CS11" s="94">
        <v>86655.13</v>
      </c>
      <c r="CT11" s="94">
        <v>-139178.20333333334</v>
      </c>
      <c r="CU11" s="94">
        <v>-61.628724723247231</v>
      </c>
      <c r="CV11" s="121" t="s">
        <v>2892</v>
      </c>
      <c r="CW11" s="94">
        <v>0</v>
      </c>
      <c r="CX11" s="94">
        <v>0</v>
      </c>
      <c r="CY11" s="94">
        <v>0</v>
      </c>
      <c r="CZ11" s="94">
        <v>0</v>
      </c>
      <c r="DA11" s="94">
        <v>0</v>
      </c>
      <c r="DB11" s="95"/>
      <c r="DC11" s="121" t="s">
        <v>2891</v>
      </c>
      <c r="DD11" s="94">
        <v>0</v>
      </c>
      <c r="DE11" s="94">
        <v>1000</v>
      </c>
      <c r="DF11" s="94">
        <v>83.333333333333329</v>
      </c>
      <c r="DG11" s="94">
        <v>0</v>
      </c>
      <c r="DH11" s="94">
        <v>-83.333333333333329</v>
      </c>
      <c r="DI11" s="94">
        <v>-100</v>
      </c>
      <c r="DJ11" s="121" t="s">
        <v>2892</v>
      </c>
      <c r="DK11" s="15">
        <f t="shared" si="1"/>
        <v>10257963.07</v>
      </c>
      <c r="DL11" s="15">
        <f t="shared" si="0"/>
        <v>12028857.73</v>
      </c>
      <c r="DM11" s="15">
        <f t="shared" si="0"/>
        <v>1002404.8108333335</v>
      </c>
      <c r="DN11" s="15">
        <f t="shared" si="2"/>
        <v>769054.71000000008</v>
      </c>
      <c r="DO11" s="15">
        <f t="shared" si="3"/>
        <v>-233350.10083333345</v>
      </c>
      <c r="DP11" s="15">
        <f t="shared" si="4"/>
        <v>-23.279028423590812</v>
      </c>
      <c r="DQ11" s="15" t="str">
        <f t="shared" si="5"/>
        <v>Not OK</v>
      </c>
    </row>
    <row r="12" spans="1:121" s="25" customFormat="1" ht="14.25" customHeight="1">
      <c r="A12" s="36" t="s">
        <v>2803</v>
      </c>
      <c r="B12" s="36" t="s">
        <v>2804</v>
      </c>
      <c r="C12" s="94">
        <v>274992919.81</v>
      </c>
      <c r="D12" s="94">
        <v>205200000</v>
      </c>
      <c r="E12" s="94">
        <v>17100000</v>
      </c>
      <c r="F12" s="94">
        <v>13619805.85</v>
      </c>
      <c r="G12" s="94">
        <v>-3480194.15</v>
      </c>
      <c r="H12" s="94">
        <v>-20.352012573099415</v>
      </c>
      <c r="I12" s="121" t="s">
        <v>2892</v>
      </c>
      <c r="J12" s="94">
        <v>125900814.05</v>
      </c>
      <c r="K12" s="94">
        <v>40000000</v>
      </c>
      <c r="L12" s="94">
        <v>3333333.3333333335</v>
      </c>
      <c r="M12" s="94">
        <v>7151520.0700000003</v>
      </c>
      <c r="N12" s="94">
        <v>3818186.7366666663</v>
      </c>
      <c r="O12" s="94">
        <v>114.5456021</v>
      </c>
      <c r="P12" s="121" t="s">
        <v>2891</v>
      </c>
      <c r="Q12" s="94">
        <v>4476680.4000000004</v>
      </c>
      <c r="R12" s="94">
        <v>4431770</v>
      </c>
      <c r="S12" s="94">
        <v>369314.16666666669</v>
      </c>
      <c r="T12" s="94">
        <v>289446.5</v>
      </c>
      <c r="U12" s="94">
        <v>-79867.666666666672</v>
      </c>
      <c r="V12" s="94">
        <v>-21.625941779469603</v>
      </c>
      <c r="W12" s="121" t="s">
        <v>2892</v>
      </c>
      <c r="X12" s="94">
        <v>45507463.600000001</v>
      </c>
      <c r="Y12" s="94">
        <v>8110000</v>
      </c>
      <c r="Z12" s="94">
        <v>675833.33333333337</v>
      </c>
      <c r="AA12" s="94">
        <v>496547.94</v>
      </c>
      <c r="AB12" s="94">
        <v>-179285.39333333334</v>
      </c>
      <c r="AC12" s="94">
        <v>-26.528048335388409</v>
      </c>
      <c r="AD12" s="121" t="s">
        <v>2892</v>
      </c>
      <c r="AE12" s="94">
        <v>34055548.68</v>
      </c>
      <c r="AF12" s="94">
        <v>12059716.939999999</v>
      </c>
      <c r="AG12" s="94">
        <v>1004976.4116666667</v>
      </c>
      <c r="AH12" s="94">
        <v>301205</v>
      </c>
      <c r="AI12" s="94">
        <v>-703771.41166666662</v>
      </c>
      <c r="AJ12" s="94">
        <v>-70.028649776915898</v>
      </c>
      <c r="AK12" s="121" t="s">
        <v>2892</v>
      </c>
      <c r="AL12" s="94">
        <v>7873934.5599999996</v>
      </c>
      <c r="AM12" s="94">
        <v>1950000</v>
      </c>
      <c r="AN12" s="94">
        <v>162500</v>
      </c>
      <c r="AO12" s="94">
        <v>194652.75</v>
      </c>
      <c r="AP12" s="94">
        <v>32152.75</v>
      </c>
      <c r="AQ12" s="94">
        <v>19.786307692307691</v>
      </c>
      <c r="AR12" s="121" t="s">
        <v>2891</v>
      </c>
      <c r="AS12" s="94">
        <v>110412649.16</v>
      </c>
      <c r="AT12" s="94">
        <v>30000000</v>
      </c>
      <c r="AU12" s="94">
        <v>2500000</v>
      </c>
      <c r="AV12" s="94">
        <v>2093684.75</v>
      </c>
      <c r="AW12" s="94">
        <v>-406315.25</v>
      </c>
      <c r="AX12" s="94">
        <v>-16.252610000000001</v>
      </c>
      <c r="AY12" s="121" t="s">
        <v>2892</v>
      </c>
      <c r="AZ12" s="94">
        <v>10296008</v>
      </c>
      <c r="BA12" s="94">
        <v>5900000</v>
      </c>
      <c r="BB12" s="94">
        <v>491666.66666666669</v>
      </c>
      <c r="BC12" s="94">
        <v>285394</v>
      </c>
      <c r="BD12" s="94">
        <v>-206272.66666666669</v>
      </c>
      <c r="BE12" s="94">
        <v>-41.9537627118644</v>
      </c>
      <c r="BF12" s="121" t="s">
        <v>2892</v>
      </c>
      <c r="BG12" s="94">
        <v>40964988.939999998</v>
      </c>
      <c r="BH12" s="94">
        <v>4310000</v>
      </c>
      <c r="BI12" s="94">
        <v>359166.66666666669</v>
      </c>
      <c r="BJ12" s="94">
        <v>262188</v>
      </c>
      <c r="BK12" s="94">
        <v>-96978.666666666672</v>
      </c>
      <c r="BL12" s="94">
        <v>-27.001020881670531</v>
      </c>
      <c r="BM12" s="121" t="s">
        <v>2892</v>
      </c>
      <c r="BN12" s="94">
        <v>31854198.379999999</v>
      </c>
      <c r="BO12" s="94">
        <v>7030000</v>
      </c>
      <c r="BP12" s="94">
        <v>585833.33333333337</v>
      </c>
      <c r="BQ12" s="94">
        <v>474014</v>
      </c>
      <c r="BR12" s="94">
        <v>-111819.33333333334</v>
      </c>
      <c r="BS12" s="94">
        <v>-19.087226173541964</v>
      </c>
      <c r="BT12" s="121" t="s">
        <v>2892</v>
      </c>
      <c r="BU12" s="94">
        <v>24505739.289999999</v>
      </c>
      <c r="BV12" s="94">
        <v>5510000</v>
      </c>
      <c r="BW12" s="94">
        <v>459166.66666666669</v>
      </c>
      <c r="BX12" s="94">
        <v>480569.5</v>
      </c>
      <c r="BY12" s="94">
        <v>21402.833333333336</v>
      </c>
      <c r="BZ12" s="94">
        <v>4.6612341197822138</v>
      </c>
      <c r="CA12" s="121" t="s">
        <v>2891</v>
      </c>
      <c r="CB12" s="94">
        <v>37122726.100000001</v>
      </c>
      <c r="CC12" s="94">
        <v>18820495.260000002</v>
      </c>
      <c r="CD12" s="94">
        <v>1568374.605</v>
      </c>
      <c r="CE12" s="94">
        <v>9692152</v>
      </c>
      <c r="CF12" s="94">
        <v>8123777.3949999996</v>
      </c>
      <c r="CG12" s="94">
        <v>517.97430085269707</v>
      </c>
      <c r="CH12" s="121" t="s">
        <v>2891</v>
      </c>
      <c r="CI12" s="94">
        <v>15769588.220000001</v>
      </c>
      <c r="CJ12" s="94">
        <v>1418000</v>
      </c>
      <c r="CK12" s="94">
        <v>118166.66666666667</v>
      </c>
      <c r="CL12" s="94">
        <v>97022</v>
      </c>
      <c r="CM12" s="94">
        <v>-21144.666666666668</v>
      </c>
      <c r="CN12" s="94">
        <v>-17.893935119887164</v>
      </c>
      <c r="CO12" s="121" t="s">
        <v>2892</v>
      </c>
      <c r="CP12" s="94">
        <v>91105652.930000007</v>
      </c>
      <c r="CQ12" s="94">
        <v>7930000</v>
      </c>
      <c r="CR12" s="94">
        <v>660833.33333333337</v>
      </c>
      <c r="CS12" s="94">
        <v>431822</v>
      </c>
      <c r="CT12" s="94">
        <v>-229011.33333333334</v>
      </c>
      <c r="CU12" s="94">
        <v>-34.654930643127365</v>
      </c>
      <c r="CV12" s="121" t="s">
        <v>2892</v>
      </c>
      <c r="CW12" s="94">
        <v>12302696.48</v>
      </c>
      <c r="CX12" s="94">
        <v>2035000</v>
      </c>
      <c r="CY12" s="94">
        <v>169583.33333333334</v>
      </c>
      <c r="CZ12" s="94">
        <v>139258.70000000001</v>
      </c>
      <c r="DA12" s="94">
        <v>-30324.633333333339</v>
      </c>
      <c r="DB12" s="94">
        <v>-17.881847665847665</v>
      </c>
      <c r="DC12" s="121" t="s">
        <v>2892</v>
      </c>
      <c r="DD12" s="94">
        <v>11789392.84</v>
      </c>
      <c r="DE12" s="94">
        <v>8500000</v>
      </c>
      <c r="DF12" s="94">
        <v>708333.33333333337</v>
      </c>
      <c r="DG12" s="94">
        <v>205221.85</v>
      </c>
      <c r="DH12" s="94">
        <v>-503111.48333333334</v>
      </c>
      <c r="DI12" s="94">
        <v>-71.02750352941176</v>
      </c>
      <c r="DJ12" s="121" t="s">
        <v>2892</v>
      </c>
      <c r="DK12" s="15">
        <f t="shared" si="1"/>
        <v>878931001.44000018</v>
      </c>
      <c r="DL12" s="15">
        <f t="shared" si="0"/>
        <v>363204982.19999999</v>
      </c>
      <c r="DM12" s="15">
        <f t="shared" si="0"/>
        <v>30267081.849999998</v>
      </c>
      <c r="DN12" s="15">
        <f t="shared" si="2"/>
        <v>36214504.910000004</v>
      </c>
      <c r="DO12" s="15">
        <f t="shared" si="3"/>
        <v>5947423.0600000061</v>
      </c>
      <c r="DP12" s="15">
        <f t="shared" si="4"/>
        <v>19.649806642988302</v>
      </c>
      <c r="DQ12" s="15" t="str">
        <f t="shared" si="5"/>
        <v>OK</v>
      </c>
    </row>
    <row r="13" spans="1:121" s="25" customFormat="1" ht="14.25" customHeight="1">
      <c r="A13" s="36" t="s">
        <v>2805</v>
      </c>
      <c r="B13" s="36" t="s">
        <v>2806</v>
      </c>
      <c r="C13" s="94">
        <v>445763034.29000002</v>
      </c>
      <c r="D13" s="94">
        <v>448535000</v>
      </c>
      <c r="E13" s="94">
        <v>37377916.666666664</v>
      </c>
      <c r="F13" s="94">
        <v>37255673.590000004</v>
      </c>
      <c r="G13" s="94">
        <v>-122243.07666666666</v>
      </c>
      <c r="H13" s="94">
        <v>-0.32704625503026524</v>
      </c>
      <c r="I13" s="121" t="s">
        <v>2892</v>
      </c>
      <c r="J13" s="94">
        <v>176733707.96000001</v>
      </c>
      <c r="K13" s="94">
        <v>176000000</v>
      </c>
      <c r="L13" s="94">
        <v>14666666.666666668</v>
      </c>
      <c r="M13" s="94">
        <v>14401000.98</v>
      </c>
      <c r="N13" s="94">
        <v>-265665.68666666665</v>
      </c>
      <c r="O13" s="94">
        <v>-1.8113569545454546</v>
      </c>
      <c r="P13" s="121" t="s">
        <v>2892</v>
      </c>
      <c r="Q13" s="94">
        <v>50387902.520000003</v>
      </c>
      <c r="R13" s="94">
        <v>51940820</v>
      </c>
      <c r="S13" s="94">
        <v>4328401.666666667</v>
      </c>
      <c r="T13" s="94">
        <v>4029186.5</v>
      </c>
      <c r="U13" s="94">
        <v>-299215.16666666663</v>
      </c>
      <c r="V13" s="94">
        <v>-6.912832720007116</v>
      </c>
      <c r="W13" s="121" t="s">
        <v>2892</v>
      </c>
      <c r="X13" s="94">
        <v>37513869.57</v>
      </c>
      <c r="Y13" s="94">
        <v>39252360</v>
      </c>
      <c r="Z13" s="94">
        <v>3271030</v>
      </c>
      <c r="AA13" s="94">
        <v>2899500</v>
      </c>
      <c r="AB13" s="94">
        <v>-371530</v>
      </c>
      <c r="AC13" s="94">
        <v>-11.358196042225233</v>
      </c>
      <c r="AD13" s="121" t="s">
        <v>2892</v>
      </c>
      <c r="AE13" s="94">
        <v>32547092.940000001</v>
      </c>
      <c r="AF13" s="94">
        <v>33635407.68</v>
      </c>
      <c r="AG13" s="94">
        <v>2802950.64</v>
      </c>
      <c r="AH13" s="94">
        <v>2872776</v>
      </c>
      <c r="AI13" s="94">
        <v>69825.36</v>
      </c>
      <c r="AJ13" s="94">
        <v>2.4911376962385612</v>
      </c>
      <c r="AK13" s="121" t="s">
        <v>2891</v>
      </c>
      <c r="AL13" s="94">
        <v>37847140</v>
      </c>
      <c r="AM13" s="94">
        <v>38688800</v>
      </c>
      <c r="AN13" s="94">
        <v>3224066.6666666665</v>
      </c>
      <c r="AO13" s="94">
        <v>3128890</v>
      </c>
      <c r="AP13" s="94">
        <v>-95176.666666666672</v>
      </c>
      <c r="AQ13" s="94">
        <v>-2.9520688157813115</v>
      </c>
      <c r="AR13" s="121" t="s">
        <v>2892</v>
      </c>
      <c r="AS13" s="94">
        <v>76359047.620000005</v>
      </c>
      <c r="AT13" s="94">
        <v>81000000</v>
      </c>
      <c r="AU13" s="94">
        <v>6750000</v>
      </c>
      <c r="AV13" s="94">
        <v>6168826.0999999996</v>
      </c>
      <c r="AW13" s="94">
        <v>-581173.9</v>
      </c>
      <c r="AX13" s="94">
        <v>-8.609983703703703</v>
      </c>
      <c r="AY13" s="121" t="s">
        <v>2892</v>
      </c>
      <c r="AZ13" s="94">
        <v>37221874.210000001</v>
      </c>
      <c r="BA13" s="94">
        <v>28823800</v>
      </c>
      <c r="BB13" s="94">
        <v>2401983.333333333</v>
      </c>
      <c r="BC13" s="94">
        <v>2946460</v>
      </c>
      <c r="BD13" s="94">
        <v>544476.66666666674</v>
      </c>
      <c r="BE13" s="94">
        <v>22.667795363553729</v>
      </c>
      <c r="BF13" s="121" t="s">
        <v>2891</v>
      </c>
      <c r="BG13" s="94">
        <v>38816613.329999998</v>
      </c>
      <c r="BH13" s="94">
        <v>39431331.539999999</v>
      </c>
      <c r="BI13" s="94">
        <v>3285944.2949999999</v>
      </c>
      <c r="BJ13" s="94">
        <v>3057200</v>
      </c>
      <c r="BK13" s="94">
        <v>-228744.29500000001</v>
      </c>
      <c r="BL13" s="94">
        <v>-6.9612955809404555</v>
      </c>
      <c r="BM13" s="121" t="s">
        <v>2892</v>
      </c>
      <c r="BN13" s="94">
        <v>39018210.659999996</v>
      </c>
      <c r="BO13" s="94">
        <v>39000000</v>
      </c>
      <c r="BP13" s="94">
        <v>3250000</v>
      </c>
      <c r="BQ13" s="94">
        <v>3127200</v>
      </c>
      <c r="BR13" s="94">
        <v>-122800</v>
      </c>
      <c r="BS13" s="94">
        <v>-3.7784615384615385</v>
      </c>
      <c r="BT13" s="121" t="s">
        <v>2892</v>
      </c>
      <c r="BU13" s="94">
        <v>42297321.170000002</v>
      </c>
      <c r="BV13" s="94">
        <v>45119400</v>
      </c>
      <c r="BW13" s="94">
        <v>3759950</v>
      </c>
      <c r="BX13" s="94">
        <v>3382986</v>
      </c>
      <c r="BY13" s="94">
        <v>-376964</v>
      </c>
      <c r="BZ13" s="94">
        <v>-10.025771619303448</v>
      </c>
      <c r="CA13" s="121" t="s">
        <v>2892</v>
      </c>
      <c r="CB13" s="94">
        <v>52578199.039999999</v>
      </c>
      <c r="CC13" s="94">
        <v>53232768.75</v>
      </c>
      <c r="CD13" s="94">
        <v>4436064.0625</v>
      </c>
      <c r="CE13" s="94">
        <v>1073053.5</v>
      </c>
      <c r="CF13" s="94">
        <v>-3363010.5625</v>
      </c>
      <c r="CG13" s="94">
        <v>-75.810685218209699</v>
      </c>
      <c r="CH13" s="121" t="s">
        <v>2892</v>
      </c>
      <c r="CI13" s="94">
        <v>20895229.57</v>
      </c>
      <c r="CJ13" s="94">
        <v>21554000</v>
      </c>
      <c r="CK13" s="94">
        <v>1796166.6666666667</v>
      </c>
      <c r="CL13" s="94">
        <v>1637820</v>
      </c>
      <c r="CM13" s="94">
        <v>-158346.66666666666</v>
      </c>
      <c r="CN13" s="94">
        <v>-8.8158114503108465</v>
      </c>
      <c r="CO13" s="121" t="s">
        <v>2892</v>
      </c>
      <c r="CP13" s="94">
        <v>41116754.859999999</v>
      </c>
      <c r="CQ13" s="94">
        <v>42462733.700000003</v>
      </c>
      <c r="CR13" s="94">
        <v>3538561.1416666666</v>
      </c>
      <c r="CS13" s="94">
        <v>3500569.04</v>
      </c>
      <c r="CT13" s="94">
        <v>-37992.101666666662</v>
      </c>
      <c r="CU13" s="94">
        <v>-1.0736596075537173</v>
      </c>
      <c r="CV13" s="121" t="s">
        <v>2892</v>
      </c>
      <c r="CW13" s="94">
        <v>25616720</v>
      </c>
      <c r="CX13" s="94">
        <v>24750000</v>
      </c>
      <c r="CY13" s="94">
        <v>2062500</v>
      </c>
      <c r="CZ13" s="94">
        <v>2410290</v>
      </c>
      <c r="DA13" s="94">
        <v>347790</v>
      </c>
      <c r="DB13" s="94">
        <v>16.862545454545455</v>
      </c>
      <c r="DC13" s="121" t="s">
        <v>2891</v>
      </c>
      <c r="DD13" s="94">
        <v>30260610.93</v>
      </c>
      <c r="DE13" s="94">
        <v>31995000</v>
      </c>
      <c r="DF13" s="94">
        <v>2666250</v>
      </c>
      <c r="DG13" s="94">
        <v>2304150</v>
      </c>
      <c r="DH13" s="94">
        <v>-362100</v>
      </c>
      <c r="DI13" s="94">
        <v>-13.580872011251758</v>
      </c>
      <c r="DJ13" s="121" t="s">
        <v>2892</v>
      </c>
      <c r="DK13" s="15">
        <f t="shared" si="1"/>
        <v>1184973328.6700001</v>
      </c>
      <c r="DL13" s="15">
        <f t="shared" si="0"/>
        <v>1195421421.6699998</v>
      </c>
      <c r="DM13" s="15">
        <f t="shared" si="0"/>
        <v>99618451.805833325</v>
      </c>
      <c r="DN13" s="15">
        <f t="shared" si="2"/>
        <v>94195581.710000008</v>
      </c>
      <c r="DO13" s="15">
        <f t="shared" si="3"/>
        <v>-5422870.0958333164</v>
      </c>
      <c r="DP13" s="15">
        <f t="shared" si="4"/>
        <v>-5.4436402067390599</v>
      </c>
      <c r="DQ13" s="15" t="str">
        <f t="shared" si="5"/>
        <v>Not OK</v>
      </c>
    </row>
    <row r="14" spans="1:121" s="25" customFormat="1" ht="14.25" customHeight="1">
      <c r="A14" s="36" t="s">
        <v>2807</v>
      </c>
      <c r="B14" s="36" t="s">
        <v>2808</v>
      </c>
      <c r="C14" s="94">
        <v>126232531.8</v>
      </c>
      <c r="D14" s="94">
        <v>119200000</v>
      </c>
      <c r="E14" s="94">
        <v>9933333.333333334</v>
      </c>
      <c r="F14" s="94">
        <v>8509718.8399999999</v>
      </c>
      <c r="G14" s="94">
        <v>-1423614.4933333332</v>
      </c>
      <c r="H14" s="94">
        <v>-14.331689530201343</v>
      </c>
      <c r="I14" s="121" t="s">
        <v>2892</v>
      </c>
      <c r="J14" s="94">
        <v>38297319.840000004</v>
      </c>
      <c r="K14" s="94">
        <v>40876000</v>
      </c>
      <c r="L14" s="94">
        <v>3406333.333333333</v>
      </c>
      <c r="M14" s="94">
        <v>1666032.26</v>
      </c>
      <c r="N14" s="94">
        <v>-1740301.0733333335</v>
      </c>
      <c r="O14" s="94">
        <v>-51.09015774537626</v>
      </c>
      <c r="P14" s="121" t="s">
        <v>2892</v>
      </c>
      <c r="Q14" s="94">
        <v>25467287.859999999</v>
      </c>
      <c r="R14" s="94">
        <v>24775617</v>
      </c>
      <c r="S14" s="94">
        <v>2064634.75</v>
      </c>
      <c r="T14" s="94">
        <v>799910</v>
      </c>
      <c r="U14" s="94">
        <v>-1264724.75</v>
      </c>
      <c r="V14" s="94">
        <v>-61.256585456580147</v>
      </c>
      <c r="W14" s="121" t="s">
        <v>2892</v>
      </c>
      <c r="X14" s="94">
        <v>12547720.210000001</v>
      </c>
      <c r="Y14" s="94">
        <v>9949135.5999999996</v>
      </c>
      <c r="Z14" s="94">
        <v>829094.6333333333</v>
      </c>
      <c r="AA14" s="94">
        <v>941787.8</v>
      </c>
      <c r="AB14" s="94">
        <v>112693.16666666667</v>
      </c>
      <c r="AC14" s="94">
        <v>13.592316502350215</v>
      </c>
      <c r="AD14" s="121" t="s">
        <v>2891</v>
      </c>
      <c r="AE14" s="94">
        <v>14134713.939999999</v>
      </c>
      <c r="AF14" s="94">
        <v>12923187.060000001</v>
      </c>
      <c r="AG14" s="94">
        <v>1076932.2549999999</v>
      </c>
      <c r="AH14" s="94">
        <v>1023777.2400000001</v>
      </c>
      <c r="AI14" s="94">
        <v>-53155.014999999999</v>
      </c>
      <c r="AJ14" s="94">
        <v>-4.9357807562370768</v>
      </c>
      <c r="AK14" s="121" t="s">
        <v>2892</v>
      </c>
      <c r="AL14" s="94">
        <v>10484784.859999999</v>
      </c>
      <c r="AM14" s="94">
        <v>16573800</v>
      </c>
      <c r="AN14" s="94">
        <v>1381150</v>
      </c>
      <c r="AO14" s="94">
        <v>731051.2</v>
      </c>
      <c r="AP14" s="94">
        <v>-650098.80000000005</v>
      </c>
      <c r="AQ14" s="94">
        <v>-47.069384208811499</v>
      </c>
      <c r="AR14" s="121" t="s">
        <v>2892</v>
      </c>
      <c r="AS14" s="94">
        <v>36242864.880000003</v>
      </c>
      <c r="AT14" s="94">
        <v>40000000</v>
      </c>
      <c r="AU14" s="94">
        <v>3333333.3333333335</v>
      </c>
      <c r="AV14" s="94">
        <v>2861384.9699999997</v>
      </c>
      <c r="AW14" s="94">
        <v>-471948.36333333334</v>
      </c>
      <c r="AX14" s="94">
        <v>-14.1584509</v>
      </c>
      <c r="AY14" s="121" t="s">
        <v>2892</v>
      </c>
      <c r="AZ14" s="94">
        <v>14012497.68</v>
      </c>
      <c r="BA14" s="94">
        <v>8435000</v>
      </c>
      <c r="BB14" s="94">
        <v>702916.66666666674</v>
      </c>
      <c r="BC14" s="94">
        <v>1109553.42</v>
      </c>
      <c r="BD14" s="94">
        <v>406636.75333333336</v>
      </c>
      <c r="BE14" s="94">
        <v>57.849923414344993</v>
      </c>
      <c r="BF14" s="121" t="s">
        <v>2891</v>
      </c>
      <c r="BG14" s="94">
        <v>13741473.050000001</v>
      </c>
      <c r="BH14" s="94">
        <v>16418449.73</v>
      </c>
      <c r="BI14" s="94">
        <v>1368204.1441666665</v>
      </c>
      <c r="BJ14" s="94">
        <v>255934.15</v>
      </c>
      <c r="BK14" s="94">
        <v>-1112269.9941666666</v>
      </c>
      <c r="BL14" s="94">
        <v>-81.294154743561165</v>
      </c>
      <c r="BM14" s="121" t="s">
        <v>2892</v>
      </c>
      <c r="BN14" s="94">
        <v>16186481.800000001</v>
      </c>
      <c r="BO14" s="94">
        <v>14438000</v>
      </c>
      <c r="BP14" s="94">
        <v>1203166.6666666667</v>
      </c>
      <c r="BQ14" s="94">
        <v>391207.86</v>
      </c>
      <c r="BR14" s="94">
        <v>-811958.80666666664</v>
      </c>
      <c r="BS14" s="94">
        <v>-67.485148081451726</v>
      </c>
      <c r="BT14" s="121" t="s">
        <v>2892</v>
      </c>
      <c r="BU14" s="94">
        <v>14873865.279999999</v>
      </c>
      <c r="BV14" s="94">
        <v>4540846</v>
      </c>
      <c r="BW14" s="94">
        <v>378403.83333333337</v>
      </c>
      <c r="BX14" s="94">
        <v>813850.36</v>
      </c>
      <c r="BY14" s="94">
        <v>435446.52666666667</v>
      </c>
      <c r="BZ14" s="94">
        <v>115.07455482965067</v>
      </c>
      <c r="CA14" s="121" t="s">
        <v>2891</v>
      </c>
      <c r="CB14" s="94">
        <v>31206813</v>
      </c>
      <c r="CC14" s="94">
        <v>33766217.530000001</v>
      </c>
      <c r="CD14" s="94">
        <v>2813851.460833333</v>
      </c>
      <c r="CE14" s="94">
        <v>2059978.94</v>
      </c>
      <c r="CF14" s="94">
        <v>-753872.52083333326</v>
      </c>
      <c r="CG14" s="94">
        <v>-26.791482469016717</v>
      </c>
      <c r="CH14" s="121" t="s">
        <v>2892</v>
      </c>
      <c r="CI14" s="94">
        <v>8221550.7800000003</v>
      </c>
      <c r="CJ14" s="94">
        <v>7390000</v>
      </c>
      <c r="CK14" s="94">
        <v>615833.33333333337</v>
      </c>
      <c r="CL14" s="94">
        <v>130649.9</v>
      </c>
      <c r="CM14" s="94">
        <v>-485183.43333333341</v>
      </c>
      <c r="CN14" s="94">
        <v>-78.784860622462787</v>
      </c>
      <c r="CO14" s="121" t="s">
        <v>2892</v>
      </c>
      <c r="CP14" s="94">
        <v>21327924.82</v>
      </c>
      <c r="CQ14" s="94">
        <v>9346255.6099999994</v>
      </c>
      <c r="CR14" s="94">
        <v>778854.63416666666</v>
      </c>
      <c r="CS14" s="94">
        <v>456656.2</v>
      </c>
      <c r="CT14" s="94">
        <v>-322198.4341666667</v>
      </c>
      <c r="CU14" s="94">
        <v>-41.368237413314233</v>
      </c>
      <c r="CV14" s="121" t="s">
        <v>2892</v>
      </c>
      <c r="CW14" s="94">
        <v>11929548.810000001</v>
      </c>
      <c r="CX14" s="94">
        <v>5630000</v>
      </c>
      <c r="CY14" s="94">
        <v>469166.66666666669</v>
      </c>
      <c r="CZ14" s="94">
        <v>141835.1</v>
      </c>
      <c r="DA14" s="94">
        <v>-327331.56666666665</v>
      </c>
      <c r="DB14" s="94">
        <v>-69.768717584369455</v>
      </c>
      <c r="DC14" s="121" t="s">
        <v>2892</v>
      </c>
      <c r="DD14" s="94">
        <v>4361132.88</v>
      </c>
      <c r="DE14" s="94">
        <v>4400000</v>
      </c>
      <c r="DF14" s="94">
        <v>366666.66666666669</v>
      </c>
      <c r="DG14" s="94">
        <v>234609.41</v>
      </c>
      <c r="DH14" s="94">
        <v>-132057.25666666668</v>
      </c>
      <c r="DI14" s="94">
        <v>-36.015615454545454</v>
      </c>
      <c r="DJ14" s="121" t="s">
        <v>2892</v>
      </c>
      <c r="DK14" s="15">
        <f t="shared" si="1"/>
        <v>399268511.48999995</v>
      </c>
      <c r="DL14" s="15">
        <f t="shared" si="0"/>
        <v>368662508.52999997</v>
      </c>
      <c r="DM14" s="15">
        <f t="shared" si="0"/>
        <v>30721875.710833333</v>
      </c>
      <c r="DN14" s="15">
        <f t="shared" si="2"/>
        <v>22127937.649999995</v>
      </c>
      <c r="DO14" s="15">
        <f t="shared" si="3"/>
        <v>-8593938.0608333386</v>
      </c>
      <c r="DP14" s="15">
        <f t="shared" si="4"/>
        <v>-27.973350786660767</v>
      </c>
      <c r="DQ14" s="15" t="str">
        <f t="shared" si="5"/>
        <v>Not OK</v>
      </c>
    </row>
    <row r="15" spans="1:121" s="25" customFormat="1" ht="14.25" customHeight="1">
      <c r="A15" s="37" t="s">
        <v>2870</v>
      </c>
      <c r="B15" s="37" t="s">
        <v>2871</v>
      </c>
      <c r="C15" s="94">
        <v>0</v>
      </c>
      <c r="D15" s="95"/>
      <c r="E15" s="95"/>
      <c r="F15" s="94">
        <v>0</v>
      </c>
      <c r="G15" s="95"/>
      <c r="H15" s="95"/>
      <c r="I15" s="121" t="s">
        <v>2897</v>
      </c>
      <c r="J15" s="94">
        <v>0</v>
      </c>
      <c r="K15" s="95"/>
      <c r="L15" s="95"/>
      <c r="M15" s="94">
        <v>0</v>
      </c>
      <c r="N15" s="95"/>
      <c r="O15" s="95"/>
      <c r="P15" s="121" t="s">
        <v>2897</v>
      </c>
      <c r="Q15" s="94">
        <v>0</v>
      </c>
      <c r="R15" s="94">
        <v>0</v>
      </c>
      <c r="S15" s="94">
        <v>0</v>
      </c>
      <c r="T15" s="94">
        <v>0</v>
      </c>
      <c r="U15" s="94">
        <v>0</v>
      </c>
      <c r="V15" s="95"/>
      <c r="W15" s="121" t="s">
        <v>2891</v>
      </c>
      <c r="X15" s="94">
        <v>0</v>
      </c>
      <c r="Y15" s="95"/>
      <c r="Z15" s="95"/>
      <c r="AA15" s="94">
        <v>0</v>
      </c>
      <c r="AB15" s="95"/>
      <c r="AC15" s="95"/>
      <c r="AD15" s="121" t="s">
        <v>2897</v>
      </c>
      <c r="AE15" s="94">
        <v>0</v>
      </c>
      <c r="AF15" s="95"/>
      <c r="AG15" s="95"/>
      <c r="AH15" s="94">
        <v>0</v>
      </c>
      <c r="AI15" s="95"/>
      <c r="AJ15" s="95"/>
      <c r="AK15" s="121" t="s">
        <v>2897</v>
      </c>
      <c r="AL15" s="94">
        <v>0</v>
      </c>
      <c r="AM15" s="95"/>
      <c r="AN15" s="95"/>
      <c r="AO15" s="94">
        <v>0</v>
      </c>
      <c r="AP15" s="95"/>
      <c r="AQ15" s="95"/>
      <c r="AR15" s="121" t="s">
        <v>2897</v>
      </c>
      <c r="AS15" s="94">
        <v>0</v>
      </c>
      <c r="AT15" s="95"/>
      <c r="AU15" s="95"/>
      <c r="AV15" s="94">
        <v>0</v>
      </c>
      <c r="AW15" s="95"/>
      <c r="AX15" s="95"/>
      <c r="AY15" s="121" t="s">
        <v>2897</v>
      </c>
      <c r="AZ15" s="94">
        <v>0</v>
      </c>
      <c r="BA15" s="95"/>
      <c r="BB15" s="95"/>
      <c r="BC15" s="94">
        <v>0</v>
      </c>
      <c r="BD15" s="95"/>
      <c r="BE15" s="95"/>
      <c r="BF15" s="121" t="s">
        <v>2897</v>
      </c>
      <c r="BG15" s="94">
        <v>0</v>
      </c>
      <c r="BH15" s="95"/>
      <c r="BI15" s="95"/>
      <c r="BJ15" s="94">
        <v>0</v>
      </c>
      <c r="BK15" s="95"/>
      <c r="BL15" s="95"/>
      <c r="BM15" s="121" t="s">
        <v>2897</v>
      </c>
      <c r="BN15" s="94">
        <v>0</v>
      </c>
      <c r="BO15" s="95"/>
      <c r="BP15" s="95"/>
      <c r="BQ15" s="94">
        <v>0</v>
      </c>
      <c r="BR15" s="95"/>
      <c r="BS15" s="95"/>
      <c r="BT15" s="121" t="s">
        <v>2897</v>
      </c>
      <c r="BU15" s="94">
        <v>0</v>
      </c>
      <c r="BV15" s="95"/>
      <c r="BW15" s="95"/>
      <c r="BX15" s="94">
        <v>0</v>
      </c>
      <c r="BY15" s="95"/>
      <c r="BZ15" s="95"/>
      <c r="CA15" s="121" t="s">
        <v>2897</v>
      </c>
      <c r="CB15" s="94">
        <v>0</v>
      </c>
      <c r="CC15" s="94">
        <v>0</v>
      </c>
      <c r="CD15" s="94">
        <v>0</v>
      </c>
      <c r="CE15" s="94">
        <v>0</v>
      </c>
      <c r="CF15" s="94">
        <v>0</v>
      </c>
      <c r="CG15" s="95"/>
      <c r="CH15" s="121" t="s">
        <v>2891</v>
      </c>
      <c r="CI15" s="94">
        <v>0</v>
      </c>
      <c r="CJ15" s="95"/>
      <c r="CK15" s="95"/>
      <c r="CL15" s="94">
        <v>0</v>
      </c>
      <c r="CM15" s="95"/>
      <c r="CN15" s="95"/>
      <c r="CO15" s="121" t="s">
        <v>2897</v>
      </c>
      <c r="CP15" s="94">
        <v>0</v>
      </c>
      <c r="CQ15" s="95"/>
      <c r="CR15" s="95"/>
      <c r="CS15" s="94">
        <v>0</v>
      </c>
      <c r="CT15" s="95"/>
      <c r="CU15" s="95"/>
      <c r="CV15" s="121" t="s">
        <v>2897</v>
      </c>
      <c r="CW15" s="94">
        <v>0</v>
      </c>
      <c r="CX15" s="94">
        <v>0</v>
      </c>
      <c r="CY15" s="94">
        <v>0</v>
      </c>
      <c r="CZ15" s="94">
        <v>0</v>
      </c>
      <c r="DA15" s="94">
        <v>0</v>
      </c>
      <c r="DB15" s="95"/>
      <c r="DC15" s="121" t="s">
        <v>2891</v>
      </c>
      <c r="DD15" s="94">
        <v>0</v>
      </c>
      <c r="DE15" s="95"/>
      <c r="DF15" s="95"/>
      <c r="DG15" s="94">
        <v>0</v>
      </c>
      <c r="DH15" s="95"/>
      <c r="DI15" s="95"/>
      <c r="DJ15" s="121" t="s">
        <v>2897</v>
      </c>
      <c r="DK15" s="15">
        <f t="shared" si="1"/>
        <v>0</v>
      </c>
      <c r="DL15" s="15">
        <f t="shared" si="0"/>
        <v>0</v>
      </c>
      <c r="DM15" s="15">
        <f t="shared" si="0"/>
        <v>0</v>
      </c>
      <c r="DN15" s="15">
        <f t="shared" si="2"/>
        <v>0</v>
      </c>
      <c r="DO15" s="15">
        <f t="shared" si="3"/>
        <v>0</v>
      </c>
      <c r="DP15" s="15" t="e">
        <f t="shared" si="4"/>
        <v>#DIV/0!</v>
      </c>
      <c r="DQ15" s="15" t="e">
        <f t="shared" si="5"/>
        <v>#DIV/0!</v>
      </c>
    </row>
    <row r="16" spans="1:121" s="25" customFormat="1" ht="14.25" customHeight="1">
      <c r="A16" s="37" t="s">
        <v>2809</v>
      </c>
      <c r="B16" s="36" t="s">
        <v>2810</v>
      </c>
      <c r="C16" s="94">
        <v>34614351.340000004</v>
      </c>
      <c r="D16" s="94">
        <v>31031197.039999999</v>
      </c>
      <c r="E16" s="94">
        <v>2585933.0866666664</v>
      </c>
      <c r="F16" s="94">
        <v>0</v>
      </c>
      <c r="G16" s="94">
        <v>-2585933.0866666664</v>
      </c>
      <c r="H16" s="94">
        <v>-100</v>
      </c>
      <c r="I16" s="121" t="s">
        <v>2892</v>
      </c>
      <c r="J16" s="94">
        <v>10921052.130000001</v>
      </c>
      <c r="K16" s="94">
        <v>50000000</v>
      </c>
      <c r="L16" s="94">
        <v>4166666.6666666665</v>
      </c>
      <c r="M16" s="94">
        <v>0</v>
      </c>
      <c r="N16" s="94">
        <v>-4166666.6666666665</v>
      </c>
      <c r="O16" s="94">
        <v>-100</v>
      </c>
      <c r="P16" s="121" t="s">
        <v>2892</v>
      </c>
      <c r="Q16" s="94">
        <v>4536152.76</v>
      </c>
      <c r="R16" s="94">
        <v>890783.58</v>
      </c>
      <c r="S16" s="94">
        <v>74231.964999999997</v>
      </c>
      <c r="T16" s="94">
        <v>0</v>
      </c>
      <c r="U16" s="94">
        <v>-74231.964999999997</v>
      </c>
      <c r="V16" s="94">
        <v>-100</v>
      </c>
      <c r="W16" s="121" t="s">
        <v>2892</v>
      </c>
      <c r="X16" s="94">
        <v>1363552.49</v>
      </c>
      <c r="Y16" s="94">
        <v>789869.69</v>
      </c>
      <c r="Z16" s="94">
        <v>65822.474166666667</v>
      </c>
      <c r="AA16" s="94">
        <v>0</v>
      </c>
      <c r="AB16" s="94">
        <v>-65822.474166666667</v>
      </c>
      <c r="AC16" s="94">
        <v>-100</v>
      </c>
      <c r="AD16" s="121" t="s">
        <v>2892</v>
      </c>
      <c r="AE16" s="94">
        <v>4330666.66</v>
      </c>
      <c r="AF16" s="94">
        <v>548000</v>
      </c>
      <c r="AG16" s="94">
        <v>45666.666666666664</v>
      </c>
      <c r="AH16" s="94">
        <v>0</v>
      </c>
      <c r="AI16" s="94">
        <v>-45666.666666666664</v>
      </c>
      <c r="AJ16" s="94">
        <v>-100</v>
      </c>
      <c r="AK16" s="121" t="s">
        <v>2892</v>
      </c>
      <c r="AL16" s="94">
        <v>985466.66</v>
      </c>
      <c r="AM16" s="94">
        <v>481400</v>
      </c>
      <c r="AN16" s="94">
        <v>40116.666666666664</v>
      </c>
      <c r="AO16" s="94">
        <v>0</v>
      </c>
      <c r="AP16" s="94">
        <v>-40116.666666666664</v>
      </c>
      <c r="AQ16" s="94">
        <v>-100</v>
      </c>
      <c r="AR16" s="121" t="s">
        <v>2892</v>
      </c>
      <c r="AS16" s="94">
        <v>4455640</v>
      </c>
      <c r="AT16" s="94">
        <v>9767000</v>
      </c>
      <c r="AU16" s="94">
        <v>813916.66666666663</v>
      </c>
      <c r="AV16" s="94">
        <v>0</v>
      </c>
      <c r="AW16" s="94">
        <v>-813916.66666666663</v>
      </c>
      <c r="AX16" s="94">
        <v>-100</v>
      </c>
      <c r="AY16" s="121" t="s">
        <v>2892</v>
      </c>
      <c r="AZ16" s="94">
        <v>1387551.57</v>
      </c>
      <c r="BA16" s="94">
        <v>885900</v>
      </c>
      <c r="BB16" s="94">
        <v>73825</v>
      </c>
      <c r="BC16" s="94">
        <v>0</v>
      </c>
      <c r="BD16" s="94">
        <v>-73825</v>
      </c>
      <c r="BE16" s="94">
        <v>-100</v>
      </c>
      <c r="BF16" s="121" t="s">
        <v>2892</v>
      </c>
      <c r="BG16" s="94">
        <v>1544459.88</v>
      </c>
      <c r="BH16" s="94">
        <v>954700</v>
      </c>
      <c r="BI16" s="94">
        <v>79558.333333333343</v>
      </c>
      <c r="BJ16" s="94">
        <v>0</v>
      </c>
      <c r="BK16" s="94">
        <v>-79558.333333333343</v>
      </c>
      <c r="BL16" s="94">
        <v>-100</v>
      </c>
      <c r="BM16" s="121" t="s">
        <v>2892</v>
      </c>
      <c r="BN16" s="94">
        <v>1186577.21</v>
      </c>
      <c r="BO16" s="94">
        <v>659000</v>
      </c>
      <c r="BP16" s="94">
        <v>54916.666666666672</v>
      </c>
      <c r="BQ16" s="94">
        <v>0</v>
      </c>
      <c r="BR16" s="94">
        <v>-54916.666666666672</v>
      </c>
      <c r="BS16" s="94">
        <v>-100</v>
      </c>
      <c r="BT16" s="121" t="s">
        <v>2892</v>
      </c>
      <c r="BU16" s="94">
        <v>894397.37</v>
      </c>
      <c r="BV16" s="94">
        <v>10087167.08</v>
      </c>
      <c r="BW16" s="94">
        <v>840597.2566666666</v>
      </c>
      <c r="BX16" s="94">
        <v>0</v>
      </c>
      <c r="BY16" s="94">
        <v>-840597.2566666666</v>
      </c>
      <c r="BZ16" s="94">
        <v>-100</v>
      </c>
      <c r="CA16" s="121" t="s">
        <v>2892</v>
      </c>
      <c r="CB16" s="94">
        <v>29606364.530000001</v>
      </c>
      <c r="CC16" s="94">
        <v>24562256.66</v>
      </c>
      <c r="CD16" s="94">
        <v>2046854.7216666669</v>
      </c>
      <c r="CE16" s="94">
        <v>0</v>
      </c>
      <c r="CF16" s="94">
        <v>-2046854.7216666669</v>
      </c>
      <c r="CG16" s="94">
        <v>-100</v>
      </c>
      <c r="CH16" s="121" t="s">
        <v>2892</v>
      </c>
      <c r="CI16" s="94">
        <v>2017389.29</v>
      </c>
      <c r="CJ16" s="94">
        <v>1925821.29</v>
      </c>
      <c r="CK16" s="94">
        <v>160485.10750000001</v>
      </c>
      <c r="CL16" s="94">
        <v>0</v>
      </c>
      <c r="CM16" s="94">
        <v>-160485.10750000001</v>
      </c>
      <c r="CN16" s="94">
        <v>-100</v>
      </c>
      <c r="CO16" s="121" t="s">
        <v>2892</v>
      </c>
      <c r="CP16" s="94">
        <v>1806638.02</v>
      </c>
      <c r="CQ16" s="94">
        <v>557000</v>
      </c>
      <c r="CR16" s="94">
        <v>46416.666666666664</v>
      </c>
      <c r="CS16" s="94">
        <v>0</v>
      </c>
      <c r="CT16" s="94">
        <v>-46416.666666666664</v>
      </c>
      <c r="CU16" s="94">
        <v>-100</v>
      </c>
      <c r="CV16" s="121" t="s">
        <v>2892</v>
      </c>
      <c r="CW16" s="94">
        <v>894988.65</v>
      </c>
      <c r="CX16" s="94">
        <v>405634.87</v>
      </c>
      <c r="CY16" s="94">
        <v>33802.905833333331</v>
      </c>
      <c r="CZ16" s="94">
        <v>0</v>
      </c>
      <c r="DA16" s="94">
        <v>-33802.905833333331</v>
      </c>
      <c r="DB16" s="94">
        <v>-100</v>
      </c>
      <c r="DC16" s="121" t="s">
        <v>2892</v>
      </c>
      <c r="DD16" s="94">
        <v>847626.04</v>
      </c>
      <c r="DE16" s="94">
        <v>175000</v>
      </c>
      <c r="DF16" s="94">
        <v>14583.333333333334</v>
      </c>
      <c r="DG16" s="94">
        <v>0</v>
      </c>
      <c r="DH16" s="94">
        <v>-14583.333333333334</v>
      </c>
      <c r="DI16" s="94">
        <v>-100</v>
      </c>
      <c r="DJ16" s="121" t="s">
        <v>2892</v>
      </c>
      <c r="DK16" s="15">
        <f t="shared" si="1"/>
        <v>101392874.60000002</v>
      </c>
      <c r="DL16" s="15">
        <f t="shared" si="0"/>
        <v>133720730.20999999</v>
      </c>
      <c r="DM16" s="15">
        <f t="shared" si="0"/>
        <v>11143394.184166668</v>
      </c>
      <c r="DN16" s="15">
        <f t="shared" si="2"/>
        <v>0</v>
      </c>
      <c r="DO16" s="15">
        <f t="shared" si="3"/>
        <v>-11143394.184166668</v>
      </c>
      <c r="DP16" s="15">
        <f t="shared" si="4"/>
        <v>-100</v>
      </c>
      <c r="DQ16" s="15" t="str">
        <f t="shared" si="5"/>
        <v>Not OK</v>
      </c>
    </row>
    <row r="17" spans="1:197" s="26" customFormat="1" ht="14.25" customHeight="1">
      <c r="A17" s="24"/>
      <c r="B17" s="24" t="s">
        <v>2811</v>
      </c>
      <c r="C17" s="24">
        <f>SUM(C5:C16)</f>
        <v>1969315671.6699998</v>
      </c>
      <c r="D17" s="24">
        <f>SUM(D5:D16)</f>
        <v>1627566197.04</v>
      </c>
      <c r="E17" s="24">
        <f>SUM(E5:E16)</f>
        <v>135630516.41999999</v>
      </c>
      <c r="F17" s="24">
        <f>SUM(F5:F16)</f>
        <v>154068941.24000004</v>
      </c>
      <c r="G17" s="24">
        <f>F17-E17</f>
        <v>18438424.820000052</v>
      </c>
      <c r="H17" s="24">
        <f>G17/E17*100</f>
        <v>13.594598993417337</v>
      </c>
      <c r="I17" s="24"/>
      <c r="J17" s="24">
        <f>SUM(J5:J16)</f>
        <v>659576750.97000003</v>
      </c>
      <c r="K17" s="24">
        <f>SUM(K5:K16)</f>
        <v>548126000</v>
      </c>
      <c r="L17" s="24">
        <f>SUM(L5:L16)</f>
        <v>45677166.666666664</v>
      </c>
      <c r="M17" s="24">
        <f>SUM(M5:M16)</f>
        <v>44106935.369999997</v>
      </c>
      <c r="N17" s="24">
        <f>M17-L17</f>
        <v>-1570231.2966666669</v>
      </c>
      <c r="O17" s="24">
        <f t="shared" ref="O17" si="6">N17/L17*100</f>
        <v>-3.4376722797313035</v>
      </c>
      <c r="P17" s="24">
        <f>SUM(P5:P16)</f>
        <v>0</v>
      </c>
      <c r="Q17" s="24">
        <f>SUM(Q5:Q16)</f>
        <v>186548551.41000003</v>
      </c>
      <c r="R17" s="24">
        <f>SUM(R5:R16)</f>
        <v>156198177.51000002</v>
      </c>
      <c r="S17" s="24">
        <f>SUM(S5:S16)</f>
        <v>13016514.7925</v>
      </c>
      <c r="T17" s="24">
        <f>SUM(T5:T16)</f>
        <v>8930708.9700000007</v>
      </c>
      <c r="U17" s="24">
        <f t="shared" ref="U17" si="7">T17-S17</f>
        <v>-4085805.8224999998</v>
      </c>
      <c r="V17" s="24">
        <f t="shared" ref="V17" si="8">U17/S17*100</f>
        <v>-31.389399448569787</v>
      </c>
      <c r="W17" s="24">
        <f>SUM(W5:W16)</f>
        <v>0</v>
      </c>
      <c r="X17" s="24">
        <f>SUM(X5:X16)</f>
        <v>246862848.57000002</v>
      </c>
      <c r="Y17" s="24">
        <f>SUM(Y5:Y16)</f>
        <v>98478369.289999992</v>
      </c>
      <c r="Z17" s="24">
        <f>SUM(Z5:Z16)</f>
        <v>8206530.7741666678</v>
      </c>
      <c r="AA17" s="24">
        <f>SUM(AA5:AA16)</f>
        <v>7894750.5599999996</v>
      </c>
      <c r="AB17" s="24">
        <f t="shared" ref="AB17" si="9">AA17-Z17</f>
        <v>-311780.21416666824</v>
      </c>
      <c r="AC17" s="24">
        <f t="shared" ref="AC17" si="10">AB17/Z17*100</f>
        <v>-3.7991719369178627</v>
      </c>
      <c r="AD17" s="24">
        <f>SUM(AD5:AD16)</f>
        <v>0</v>
      </c>
      <c r="AE17" s="24">
        <f>SUM(AE5:AE16)</f>
        <v>134972742.88</v>
      </c>
      <c r="AF17" s="24">
        <f>SUM(AF5:AF16)</f>
        <v>100549165.19999999</v>
      </c>
      <c r="AG17" s="24">
        <f>SUM(AG5:AG16)</f>
        <v>8379097.1000000015</v>
      </c>
      <c r="AH17" s="24">
        <f>SUM(AH5:AH16)</f>
        <v>5834424.1300000008</v>
      </c>
      <c r="AI17" s="24">
        <f t="shared" ref="AI17" si="11">AH17-AG17</f>
        <v>-2544672.9700000007</v>
      </c>
      <c r="AJ17" s="24">
        <f t="shared" ref="AJ17" si="12">AI17/AG17*100</f>
        <v>-30.369298023769176</v>
      </c>
      <c r="AK17" s="24">
        <f>SUM(AK5:AK16)</f>
        <v>0</v>
      </c>
      <c r="AL17" s="24">
        <f>SUM(AL5:AL16)</f>
        <v>93221272.980000004</v>
      </c>
      <c r="AM17" s="24">
        <f>SUM(AM5:AM16)</f>
        <v>83222000</v>
      </c>
      <c r="AN17" s="24">
        <f>SUM(AN5:AN16)</f>
        <v>6935166.666666667</v>
      </c>
      <c r="AO17" s="24">
        <f>SUM(AO5:AO16)</f>
        <v>4847820.16</v>
      </c>
      <c r="AP17" s="24">
        <f t="shared" ref="AP17" si="13">AO17-AN17</f>
        <v>-2087346.5066666668</v>
      </c>
      <c r="AQ17" s="24">
        <f t="shared" ref="AQ17" si="14">AP17/AN17*100</f>
        <v>-30.098000624834782</v>
      </c>
      <c r="AR17" s="24">
        <f>SUM(AR5:AR16)</f>
        <v>0</v>
      </c>
      <c r="AS17" s="24">
        <f>SUM(AS5:AS16)</f>
        <v>469566422.51999998</v>
      </c>
      <c r="AT17" s="24">
        <f>SUM(AT5:AT16)</f>
        <v>290967000</v>
      </c>
      <c r="AU17" s="24">
        <f>SUM(AU5:AU16)</f>
        <v>24247250</v>
      </c>
      <c r="AV17" s="24">
        <f>SUM(AV5:AV16)</f>
        <v>20694677.419999998</v>
      </c>
      <c r="AW17" s="24">
        <f t="shared" ref="AW17" si="15">AV17-AU17</f>
        <v>-3552572.5800000019</v>
      </c>
      <c r="AX17" s="24">
        <f t="shared" ref="AX17" si="16">AW17/AU17*100</f>
        <v>-14.65144533916218</v>
      </c>
      <c r="AY17" s="24">
        <f>SUM(AY5:AY16)</f>
        <v>0</v>
      </c>
      <c r="AZ17" s="24">
        <f>SUM(AZ5:AZ16)</f>
        <v>120813949.11000001</v>
      </c>
      <c r="BA17" s="24">
        <f>SUM(BA5:BA16)</f>
        <v>86847861.5</v>
      </c>
      <c r="BB17" s="24">
        <f>SUM(BB5:BB16)</f>
        <v>7237321.791666666</v>
      </c>
      <c r="BC17" s="24">
        <f>SUM(BC5:BC16)</f>
        <v>7190788.2599999998</v>
      </c>
      <c r="BD17" s="24">
        <f t="shared" ref="BD17" si="17">BC17-BB17</f>
        <v>-46533.531666666269</v>
      </c>
      <c r="BE17" s="24">
        <f t="shared" ref="BE17" si="18">BD17/BB17*100</f>
        <v>-0.64296618288061735</v>
      </c>
      <c r="BF17" s="24">
        <f>SUM(BF5:BF16)</f>
        <v>0</v>
      </c>
      <c r="BG17" s="24">
        <f>SUM(BG5:BG16)</f>
        <v>154244460.59999999</v>
      </c>
      <c r="BH17" s="24">
        <f>SUM(BH5:BH16)</f>
        <v>115625718.76000001</v>
      </c>
      <c r="BI17" s="24">
        <f>SUM(BI5:BI16)</f>
        <v>9635476.5633333325</v>
      </c>
      <c r="BJ17" s="24">
        <f>SUM(BJ5:BJ16)</f>
        <v>5586803.75</v>
      </c>
      <c r="BK17" s="24">
        <f t="shared" ref="BK17" si="19">BJ17-BI17</f>
        <v>-4048672.8133333325</v>
      </c>
      <c r="BL17" s="24">
        <f t="shared" ref="BL17" si="20">BK17/BI17*100</f>
        <v>-42.018397187951017</v>
      </c>
      <c r="BM17" s="24">
        <f>SUM(BM5:BM16)</f>
        <v>0</v>
      </c>
      <c r="BN17" s="24">
        <f>SUM(BN5:BN16)</f>
        <v>179563048.99000004</v>
      </c>
      <c r="BO17" s="24">
        <f>SUM(BO5:BO16)</f>
        <v>113340000</v>
      </c>
      <c r="BP17" s="24">
        <f>SUM(BP5:BP16)</f>
        <v>9444999.9999999981</v>
      </c>
      <c r="BQ17" s="24">
        <f>SUM(BQ5:BQ16)</f>
        <v>7586229.2600000007</v>
      </c>
      <c r="BR17" s="24">
        <f t="shared" ref="BR17" si="21">BQ17-BP17</f>
        <v>-1858770.7399999974</v>
      </c>
      <c r="BS17" s="24">
        <f t="shared" ref="BS17" si="22">BR17/BP17*100</f>
        <v>-19.679944309158262</v>
      </c>
      <c r="BT17" s="24">
        <f>SUM(BT5:BT16)</f>
        <v>0</v>
      </c>
      <c r="BU17" s="24">
        <f>SUM(BU5:BU16)</f>
        <v>174171999.13000003</v>
      </c>
      <c r="BV17" s="24">
        <f>SUM(BV5:BV16)</f>
        <v>102487413.08</v>
      </c>
      <c r="BW17" s="24">
        <f>SUM(BW5:BW16)</f>
        <v>8540617.7566666659</v>
      </c>
      <c r="BX17" s="24">
        <f>SUM(BX5:BX16)</f>
        <v>8716632.3599999994</v>
      </c>
      <c r="BY17" s="24">
        <f t="shared" ref="BY17" si="23">BX17-BW17</f>
        <v>176014.60333333351</v>
      </c>
      <c r="BZ17" s="24">
        <f t="shared" ref="BZ17" si="24">BY17/BW17*100</f>
        <v>2.0609118490982623</v>
      </c>
      <c r="CA17" s="24">
        <f>SUM(CA5:CA16)</f>
        <v>0</v>
      </c>
      <c r="CB17" s="24">
        <f>SUM(CB5:CB16)</f>
        <v>257007540.60999998</v>
      </c>
      <c r="CC17" s="24">
        <f>SUM(CC5:CC16)</f>
        <v>243251702.86000001</v>
      </c>
      <c r="CD17" s="24">
        <f>SUM(CD5:CD16)</f>
        <v>20270975.238333333</v>
      </c>
      <c r="CE17" s="24">
        <f>SUM(CE5:CE16)</f>
        <v>21497494.390000001</v>
      </c>
      <c r="CF17" s="24">
        <f t="shared" ref="CF17" si="25">CE17-CD17</f>
        <v>1226519.1516666673</v>
      </c>
      <c r="CG17" s="24">
        <f t="shared" ref="CG17" si="26">CF17/CD17*100</f>
        <v>6.050617383949362</v>
      </c>
      <c r="CH17" s="24">
        <f>SUM(CH5:CH16)</f>
        <v>0</v>
      </c>
      <c r="CI17" s="24">
        <f>SUM(CI5:CI16)</f>
        <v>69577579.140000001</v>
      </c>
      <c r="CJ17" s="24">
        <f>SUM(CJ5:CJ16)</f>
        <v>49997821.289999999</v>
      </c>
      <c r="CK17" s="24">
        <f>SUM(CK5:CK16)</f>
        <v>4166485.1075000004</v>
      </c>
      <c r="CL17" s="24">
        <f>SUM(CL5:CL16)</f>
        <v>2694523.89</v>
      </c>
      <c r="CM17" s="24">
        <f t="shared" ref="CM17" si="27">CL17-CK17</f>
        <v>-1471961.2175000003</v>
      </c>
      <c r="CN17" s="24">
        <f t="shared" ref="CN17" si="28">CM17/CK17*100</f>
        <v>-35.328608635858423</v>
      </c>
      <c r="CO17" s="24">
        <f>SUM(CO5:CO16)</f>
        <v>0</v>
      </c>
      <c r="CP17" s="24">
        <f>SUM(CP5:CP16)</f>
        <v>240807144.96000001</v>
      </c>
      <c r="CQ17" s="24">
        <f>SUM(CQ5:CQ16)</f>
        <v>127509633.78999999</v>
      </c>
      <c r="CR17" s="24">
        <f>SUM(CR5:CR16)</f>
        <v>10625802.815833334</v>
      </c>
      <c r="CS17" s="24">
        <f>SUM(CS5:CS16)</f>
        <v>7480115.5499999998</v>
      </c>
      <c r="CT17" s="24">
        <f t="shared" ref="CT17" si="29">CS17-CR17</f>
        <v>-3145687.2658333341</v>
      </c>
      <c r="CU17" s="24">
        <f t="shared" ref="CU17" si="30">CT17/CR17*100</f>
        <v>-29.60423151412143</v>
      </c>
      <c r="CV17" s="24">
        <f>SUM(CV5:CV16)</f>
        <v>0</v>
      </c>
      <c r="CW17" s="24">
        <f>SUM(CW5:CW16)</f>
        <v>104170525.16000001</v>
      </c>
      <c r="CX17" s="24">
        <f>SUM(CX5:CX16)</f>
        <v>58846634.869999997</v>
      </c>
      <c r="CY17" s="24">
        <f>SUM(CY5:CY16)</f>
        <v>4903886.2391666677</v>
      </c>
      <c r="CZ17" s="24">
        <f>SUM(CZ5:CZ16)</f>
        <v>3889272.1599999997</v>
      </c>
      <c r="DA17" s="24">
        <f t="shared" ref="DA17" si="31">CZ17-CY17</f>
        <v>-1014614.079166668</v>
      </c>
      <c r="DB17" s="24">
        <f t="shared" ref="DB17" si="32">DA17/CY17*100</f>
        <v>-20.690000332044498</v>
      </c>
      <c r="DC17" s="24">
        <f>SUM(DC5:DC16)</f>
        <v>0</v>
      </c>
      <c r="DD17" s="24">
        <f>SUM(DD5:DD16)</f>
        <v>76213088.63000001</v>
      </c>
      <c r="DE17" s="24">
        <f>SUM(DE5:DE16)</f>
        <v>69766000</v>
      </c>
      <c r="DF17" s="24">
        <f>SUM(DF5:DF16)</f>
        <v>5813833.333333334</v>
      </c>
      <c r="DG17" s="24">
        <f>SUM(DG5:DG16)</f>
        <v>4072805.9000000004</v>
      </c>
      <c r="DH17" s="87">
        <f t="shared" ref="DH17" si="33">DG17-DF17</f>
        <v>-1741027.4333333336</v>
      </c>
      <c r="DI17" s="87">
        <f t="shared" ref="DI17" si="34">DH17/DF17*100</f>
        <v>-29.946290743342029</v>
      </c>
      <c r="DJ17" s="24">
        <f>SUM(DJ5:DJ16)</f>
        <v>0</v>
      </c>
      <c r="DK17" s="24">
        <f>SUM(DK5:DK16)</f>
        <v>5136633597.3299999</v>
      </c>
      <c r="DL17" s="24">
        <f>SUM(DL5:DL16)</f>
        <v>3872779695.1899996</v>
      </c>
      <c r="DM17" s="24">
        <f>SUM(DM5:DM16)</f>
        <v>322731641.26583332</v>
      </c>
      <c r="DN17" s="24">
        <f>SUM(DN5:DN16)</f>
        <v>315092923.37</v>
      </c>
      <c r="DO17" s="24">
        <f t="shared" ref="DO17" si="35">DN17-DM17</f>
        <v>-7638717.8958333135</v>
      </c>
      <c r="DP17" s="24">
        <f>DO17/DM17*100</f>
        <v>-2.3668946329130831</v>
      </c>
      <c r="DQ17" s="24" t="e">
        <f>SUM(DQ5:DQ16)</f>
        <v>#DIV/0!</v>
      </c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</row>
    <row r="18" spans="1:197" s="25" customFormat="1" ht="15" customHeight="1">
      <c r="A18" s="36" t="s">
        <v>2812</v>
      </c>
      <c r="B18" s="36" t="s">
        <v>2813</v>
      </c>
      <c r="C18" s="94">
        <v>349809770.24000001</v>
      </c>
      <c r="D18" s="94">
        <v>300000000</v>
      </c>
      <c r="E18" s="94">
        <v>25000000</v>
      </c>
      <c r="F18" s="94">
        <v>17528494.949999999</v>
      </c>
      <c r="G18" s="94">
        <v>-7471505.0499999998</v>
      </c>
      <c r="H18" s="94">
        <v>-29.886020200000001</v>
      </c>
      <c r="I18" s="121" t="s">
        <v>2891</v>
      </c>
      <c r="J18" s="94">
        <v>52349580.700000003</v>
      </c>
      <c r="K18" s="94">
        <v>58000000</v>
      </c>
      <c r="L18" s="94">
        <v>4833333.333333333</v>
      </c>
      <c r="M18" s="94">
        <v>520465.19</v>
      </c>
      <c r="N18" s="94">
        <v>-4312868.1433333335</v>
      </c>
      <c r="O18" s="94">
        <v>-89.231754689655162</v>
      </c>
      <c r="P18" s="121" t="s">
        <v>2891</v>
      </c>
      <c r="Q18" s="94">
        <v>10494045.880000001</v>
      </c>
      <c r="R18" s="94">
        <v>9960467.6500000004</v>
      </c>
      <c r="S18" s="94">
        <v>830038.97083333333</v>
      </c>
      <c r="T18" s="94">
        <v>781562.13</v>
      </c>
      <c r="U18" s="94">
        <v>-48476.840833333335</v>
      </c>
      <c r="V18" s="94">
        <v>-5.8403090140049807</v>
      </c>
      <c r="W18" s="121" t="s">
        <v>2891</v>
      </c>
      <c r="X18" s="94">
        <v>8939592.4000000004</v>
      </c>
      <c r="Y18" s="94">
        <v>8266173.8700000001</v>
      </c>
      <c r="Z18" s="94">
        <v>688847.82250000001</v>
      </c>
      <c r="AA18" s="94">
        <v>607670.29</v>
      </c>
      <c r="AB18" s="94">
        <v>-81177.532500000001</v>
      </c>
      <c r="AC18" s="94">
        <v>-11.784537868666922</v>
      </c>
      <c r="AD18" s="121" t="s">
        <v>2891</v>
      </c>
      <c r="AE18" s="94">
        <v>6426600.4400000004</v>
      </c>
      <c r="AF18" s="94">
        <v>10673686.51</v>
      </c>
      <c r="AG18" s="94">
        <v>889473.87583333335</v>
      </c>
      <c r="AH18" s="94">
        <v>759418.62</v>
      </c>
      <c r="AI18" s="94">
        <v>-130055.25583333331</v>
      </c>
      <c r="AJ18" s="94">
        <v>-14.62159365967738</v>
      </c>
      <c r="AK18" s="121" t="s">
        <v>2891</v>
      </c>
      <c r="AL18" s="94">
        <v>5082507.28</v>
      </c>
      <c r="AM18" s="94">
        <v>5500000</v>
      </c>
      <c r="AN18" s="94">
        <v>458333.33333333331</v>
      </c>
      <c r="AO18" s="94">
        <v>545970.27</v>
      </c>
      <c r="AP18" s="94">
        <v>87636.936666666676</v>
      </c>
      <c r="AQ18" s="94">
        <v>19.120786181818183</v>
      </c>
      <c r="AR18" s="121" t="s">
        <v>2892</v>
      </c>
      <c r="AS18" s="94">
        <v>48978153.920000002</v>
      </c>
      <c r="AT18" s="94">
        <v>37497748.619999997</v>
      </c>
      <c r="AU18" s="94">
        <v>3124812.3849999998</v>
      </c>
      <c r="AV18" s="94">
        <v>4066459.11</v>
      </c>
      <c r="AW18" s="94">
        <v>941646.72499999998</v>
      </c>
      <c r="AX18" s="94">
        <v>30.134504379212512</v>
      </c>
      <c r="AY18" s="121" t="s">
        <v>2892</v>
      </c>
      <c r="AZ18" s="94">
        <v>10458589.9</v>
      </c>
      <c r="BA18" s="94">
        <v>10390093.449999999</v>
      </c>
      <c r="BB18" s="94">
        <v>865841.12083333335</v>
      </c>
      <c r="BC18" s="94">
        <v>533498</v>
      </c>
      <c r="BD18" s="94">
        <v>-332343.12083333335</v>
      </c>
      <c r="BE18" s="94">
        <v>-38.383845816131711</v>
      </c>
      <c r="BF18" s="121" t="s">
        <v>2891</v>
      </c>
      <c r="BG18" s="94">
        <v>7507548.5</v>
      </c>
      <c r="BH18" s="94">
        <v>7210368.8300000001</v>
      </c>
      <c r="BI18" s="94">
        <v>600864.06916666671</v>
      </c>
      <c r="BJ18" s="94">
        <v>856227.21</v>
      </c>
      <c r="BK18" s="94">
        <v>255363.14083333334</v>
      </c>
      <c r="BL18" s="94">
        <v>42.499319552839019</v>
      </c>
      <c r="BM18" s="121" t="s">
        <v>2892</v>
      </c>
      <c r="BN18" s="94">
        <v>6880477.7300000004</v>
      </c>
      <c r="BO18" s="94">
        <v>13600000</v>
      </c>
      <c r="BP18" s="94">
        <v>1133333.3333333333</v>
      </c>
      <c r="BQ18" s="94">
        <v>0</v>
      </c>
      <c r="BR18" s="94">
        <v>-1133333.3333333333</v>
      </c>
      <c r="BS18" s="94">
        <v>-100</v>
      </c>
      <c r="BT18" s="121" t="s">
        <v>2891</v>
      </c>
      <c r="BU18" s="94">
        <v>7411647.9299999997</v>
      </c>
      <c r="BV18" s="94">
        <v>7500000</v>
      </c>
      <c r="BW18" s="94">
        <v>625000</v>
      </c>
      <c r="BX18" s="94">
        <v>448462.71</v>
      </c>
      <c r="BY18" s="94">
        <v>-176537.29</v>
      </c>
      <c r="BZ18" s="94">
        <v>-28.2459664</v>
      </c>
      <c r="CA18" s="121" t="s">
        <v>2891</v>
      </c>
      <c r="CB18" s="94">
        <v>12639306.130000001</v>
      </c>
      <c r="CC18" s="94">
        <v>13930502.41</v>
      </c>
      <c r="CD18" s="94">
        <v>1160875.2008333332</v>
      </c>
      <c r="CE18" s="94">
        <v>1235274.54</v>
      </c>
      <c r="CF18" s="94">
        <v>74399.339166666658</v>
      </c>
      <c r="CG18" s="94">
        <v>6.4089007253543846</v>
      </c>
      <c r="CH18" s="121" t="s">
        <v>2892</v>
      </c>
      <c r="CI18" s="94">
        <v>2173116.09</v>
      </c>
      <c r="CJ18" s="94">
        <v>3000000</v>
      </c>
      <c r="CK18" s="94">
        <v>250000</v>
      </c>
      <c r="CL18" s="94">
        <v>251163.46</v>
      </c>
      <c r="CM18" s="94">
        <v>1163.46</v>
      </c>
      <c r="CN18" s="94">
        <v>0.46538400000000002</v>
      </c>
      <c r="CO18" s="121" t="s">
        <v>2892</v>
      </c>
      <c r="CP18" s="94">
        <v>6470195.54</v>
      </c>
      <c r="CQ18" s="94">
        <v>10063873.859999999</v>
      </c>
      <c r="CR18" s="94">
        <v>838656.15500000003</v>
      </c>
      <c r="CS18" s="94">
        <v>412762.6</v>
      </c>
      <c r="CT18" s="94">
        <v>-425893.55499999999</v>
      </c>
      <c r="CU18" s="94">
        <v>-50.782856890855342</v>
      </c>
      <c r="CV18" s="121" t="s">
        <v>2891</v>
      </c>
      <c r="CW18" s="94">
        <v>2284339.54</v>
      </c>
      <c r="CX18" s="94">
        <v>4100000</v>
      </c>
      <c r="CY18" s="94">
        <v>341666.66666666669</v>
      </c>
      <c r="CZ18" s="94">
        <v>644449.87</v>
      </c>
      <c r="DA18" s="94">
        <v>302783.20333333337</v>
      </c>
      <c r="DB18" s="94">
        <v>88.61947414634146</v>
      </c>
      <c r="DC18" s="121" t="s">
        <v>2892</v>
      </c>
      <c r="DD18" s="94">
        <v>3731337.62</v>
      </c>
      <c r="DE18" s="94">
        <v>3991566.97</v>
      </c>
      <c r="DF18" s="94">
        <v>332630.58083333337</v>
      </c>
      <c r="DG18" s="94">
        <v>155109.67000000001</v>
      </c>
      <c r="DH18" s="94">
        <v>-177520.91083333333</v>
      </c>
      <c r="DI18" s="94">
        <v>-53.368788398406849</v>
      </c>
      <c r="DJ18" s="121" t="s">
        <v>2891</v>
      </c>
      <c r="DK18" s="15">
        <f>C18+J18+Q18+X18+AE18+AL18+AS18+AZ18+BG18+BN18+BU18+CB18+CI18+CP18+CW18+DD18</f>
        <v>541636809.83999991</v>
      </c>
      <c r="DL18" s="15">
        <f>D18+K16+R18+Y18+AF18+AM18+AT18+BA18+BH18+BO18+BV18+CC18+CJ18+CQ18+CX18+DE18</f>
        <v>495684482.17000002</v>
      </c>
      <c r="DM18" s="15">
        <f t="shared" ref="DM18:DM32" si="36">E18+L18+S18+Z18+AG18+AN18+AU18+BB18+BI18+BP18+BW18+CD18+CK18+CR18+CY18+DF18</f>
        <v>41973706.847499996</v>
      </c>
      <c r="DN18" s="15">
        <f>F18+M18+T18+AA18+AH18+AO18+AV18+BC18+BJ18+BQ18+BX18+CE18+CL18+CS18+CZ18+DG18</f>
        <v>29346988.620000005</v>
      </c>
      <c r="DO18" s="15">
        <f t="shared" ref="DO18:DO32" si="37">DN18-DM18</f>
        <v>-12626718.227499992</v>
      </c>
      <c r="DP18" s="15">
        <f>DO18/DM18*100</f>
        <v>-30.082447264845406</v>
      </c>
      <c r="DQ18" s="15" t="str">
        <f t="shared" ref="DQ18:DQ32" si="38">IF((DP18&gt;0),"OK","Not OK")</f>
        <v>Not OK</v>
      </c>
    </row>
    <row r="19" spans="1:197" s="25" customFormat="1" ht="15" customHeight="1">
      <c r="A19" s="36" t="s">
        <v>2814</v>
      </c>
      <c r="B19" s="36" t="s">
        <v>2815</v>
      </c>
      <c r="C19" s="94">
        <v>127724535.5</v>
      </c>
      <c r="D19" s="94">
        <v>110000000</v>
      </c>
      <c r="E19" s="94">
        <v>9166666.666666666</v>
      </c>
      <c r="F19" s="94">
        <v>10663874.369999999</v>
      </c>
      <c r="G19" s="94">
        <v>1497207.7033333334</v>
      </c>
      <c r="H19" s="94">
        <v>16.333174945454545</v>
      </c>
      <c r="I19" s="121" t="s">
        <v>2892</v>
      </c>
      <c r="J19" s="94">
        <v>42144200.359999999</v>
      </c>
      <c r="K19" s="94">
        <v>35500000</v>
      </c>
      <c r="L19" s="94">
        <v>2958333.3333333335</v>
      </c>
      <c r="M19" s="94">
        <v>3819428.92</v>
      </c>
      <c r="N19" s="94">
        <v>861095.58666666667</v>
      </c>
      <c r="O19" s="94">
        <v>29.107456450704227</v>
      </c>
      <c r="P19" s="121" t="s">
        <v>2892</v>
      </c>
      <c r="Q19" s="94">
        <v>4428851.8899999997</v>
      </c>
      <c r="R19" s="94">
        <v>3528985.32</v>
      </c>
      <c r="S19" s="94">
        <v>294082.11</v>
      </c>
      <c r="T19" s="94">
        <v>214746.62</v>
      </c>
      <c r="U19" s="94">
        <v>-79335.490000000005</v>
      </c>
      <c r="V19" s="94">
        <v>-26.9773261624109</v>
      </c>
      <c r="W19" s="121" t="s">
        <v>2891</v>
      </c>
      <c r="X19" s="94">
        <v>1775299.81</v>
      </c>
      <c r="Y19" s="94">
        <v>2649959.7999999998</v>
      </c>
      <c r="Z19" s="94">
        <v>220829.98333333337</v>
      </c>
      <c r="AA19" s="94">
        <v>248110.16</v>
      </c>
      <c r="AB19" s="94">
        <v>27280.17666666667</v>
      </c>
      <c r="AC19" s="94">
        <v>12.353474947053915</v>
      </c>
      <c r="AD19" s="121" t="s">
        <v>2892</v>
      </c>
      <c r="AE19" s="94">
        <v>2805411.9</v>
      </c>
      <c r="AF19" s="94">
        <v>2097940.9</v>
      </c>
      <c r="AG19" s="94">
        <v>174828.40833333335</v>
      </c>
      <c r="AH19" s="94">
        <v>217106.27</v>
      </c>
      <c r="AI19" s="94">
        <v>42277.861666666671</v>
      </c>
      <c r="AJ19" s="94">
        <v>24.182489602066486</v>
      </c>
      <c r="AK19" s="121" t="s">
        <v>2892</v>
      </c>
      <c r="AL19" s="94">
        <v>1173747.02</v>
      </c>
      <c r="AM19" s="94">
        <v>2000000</v>
      </c>
      <c r="AN19" s="94">
        <v>166666.66666666669</v>
      </c>
      <c r="AO19" s="94">
        <v>51696.3</v>
      </c>
      <c r="AP19" s="94">
        <v>-114970.36666666667</v>
      </c>
      <c r="AQ19" s="94">
        <v>-68.982219999999998</v>
      </c>
      <c r="AR19" s="121" t="s">
        <v>2891</v>
      </c>
      <c r="AS19" s="94">
        <v>11073674.140000001</v>
      </c>
      <c r="AT19" s="94">
        <v>26137309.010000002</v>
      </c>
      <c r="AU19" s="94">
        <v>2178109.0841666665</v>
      </c>
      <c r="AV19" s="94">
        <v>395881.37</v>
      </c>
      <c r="AW19" s="94">
        <v>-1782227.7141666666</v>
      </c>
      <c r="AX19" s="94">
        <v>-81.824538868242115</v>
      </c>
      <c r="AY19" s="121" t="s">
        <v>2891</v>
      </c>
      <c r="AZ19" s="94">
        <v>3408120.09</v>
      </c>
      <c r="BA19" s="94">
        <v>3487297.35</v>
      </c>
      <c r="BB19" s="94">
        <v>290608.11249999999</v>
      </c>
      <c r="BC19" s="94">
        <v>209134.42</v>
      </c>
      <c r="BD19" s="94">
        <v>-81473.692500000005</v>
      </c>
      <c r="BE19" s="94">
        <v>-28.035587788348472</v>
      </c>
      <c r="BF19" s="121" t="s">
        <v>2891</v>
      </c>
      <c r="BG19" s="94">
        <v>1477936.98</v>
      </c>
      <c r="BH19" s="94">
        <v>2570849.1800000002</v>
      </c>
      <c r="BI19" s="94">
        <v>214237.43166666667</v>
      </c>
      <c r="BJ19" s="94">
        <v>0</v>
      </c>
      <c r="BK19" s="94">
        <v>-214237.43166666667</v>
      </c>
      <c r="BL19" s="94">
        <v>-100</v>
      </c>
      <c r="BM19" s="121" t="s">
        <v>2891</v>
      </c>
      <c r="BN19" s="94">
        <v>2459204.46</v>
      </c>
      <c r="BO19" s="94">
        <v>4500000</v>
      </c>
      <c r="BP19" s="94">
        <v>375000</v>
      </c>
      <c r="BQ19" s="94">
        <v>0</v>
      </c>
      <c r="BR19" s="94">
        <v>-375000</v>
      </c>
      <c r="BS19" s="94">
        <v>-100</v>
      </c>
      <c r="BT19" s="121" t="s">
        <v>2891</v>
      </c>
      <c r="BU19" s="94">
        <v>4195369.04</v>
      </c>
      <c r="BV19" s="94">
        <v>1500000</v>
      </c>
      <c r="BW19" s="94">
        <v>125000</v>
      </c>
      <c r="BX19" s="94">
        <v>234393.69</v>
      </c>
      <c r="BY19" s="94">
        <v>109393.69</v>
      </c>
      <c r="BZ19" s="94">
        <v>87.514951999999994</v>
      </c>
      <c r="CA19" s="121" t="s">
        <v>2892</v>
      </c>
      <c r="CB19" s="94">
        <v>9934079.8599999994</v>
      </c>
      <c r="CC19" s="94">
        <v>5537803.0999999996</v>
      </c>
      <c r="CD19" s="94">
        <v>461483.59166666673</v>
      </c>
      <c r="CE19" s="94">
        <v>0</v>
      </c>
      <c r="CF19" s="94">
        <v>-461483.59166666673</v>
      </c>
      <c r="CG19" s="94">
        <v>-100</v>
      </c>
      <c r="CH19" s="121" t="s">
        <v>2891</v>
      </c>
      <c r="CI19" s="94">
        <v>537307.06000000006</v>
      </c>
      <c r="CJ19" s="94">
        <v>600000</v>
      </c>
      <c r="CK19" s="94">
        <v>50000</v>
      </c>
      <c r="CL19" s="94">
        <v>25576.9</v>
      </c>
      <c r="CM19" s="94">
        <v>-24423.1</v>
      </c>
      <c r="CN19" s="94">
        <v>-48.846200000000003</v>
      </c>
      <c r="CO19" s="121" t="s">
        <v>2891</v>
      </c>
      <c r="CP19" s="94">
        <v>8094761.1699999999</v>
      </c>
      <c r="CQ19" s="94">
        <v>3140593.44</v>
      </c>
      <c r="CR19" s="94">
        <v>261716.12</v>
      </c>
      <c r="CS19" s="94">
        <v>217485.33</v>
      </c>
      <c r="CT19" s="94">
        <v>-44230.79</v>
      </c>
      <c r="CU19" s="94">
        <v>-16.90029257655203</v>
      </c>
      <c r="CV19" s="121" t="s">
        <v>2891</v>
      </c>
      <c r="CW19" s="94">
        <v>1341986.98</v>
      </c>
      <c r="CX19" s="94">
        <v>1700000</v>
      </c>
      <c r="CY19" s="94">
        <v>141666.66666666669</v>
      </c>
      <c r="CZ19" s="94">
        <v>511270.81</v>
      </c>
      <c r="DA19" s="94">
        <v>369604.14333333337</v>
      </c>
      <c r="DB19" s="94">
        <v>260.89704235294118</v>
      </c>
      <c r="DC19" s="121" t="s">
        <v>2892</v>
      </c>
      <c r="DD19" s="94">
        <v>1032086.52</v>
      </c>
      <c r="DE19" s="94">
        <v>959255.65</v>
      </c>
      <c r="DF19" s="94">
        <v>79937.97083333334</v>
      </c>
      <c r="DG19" s="94">
        <v>386861.72</v>
      </c>
      <c r="DH19" s="94">
        <v>306923.7491666667</v>
      </c>
      <c r="DI19" s="94">
        <v>383.95238954287106</v>
      </c>
      <c r="DJ19" s="121" t="s">
        <v>2892</v>
      </c>
      <c r="DK19" s="15">
        <f t="shared" ref="DK19:DK31" si="39">C19+J18+Q19+X19+AE19+AL19+AS19+AZ19+BG19+BN19+BU19+CB19+CI19+CP19+CW19+DD19</f>
        <v>233811953.11999997</v>
      </c>
      <c r="DL19" s="15">
        <f t="shared" ref="DL19:DL31" si="40">D19+K18+R19+Y19+AF19+AM19+AT19+BA19+BH19+BO19+BV19+CC19+CJ19+CQ19+CX19+DE19</f>
        <v>228409993.75</v>
      </c>
      <c r="DM19" s="15">
        <f t="shared" si="36"/>
        <v>17159166.145833336</v>
      </c>
      <c r="DN19" s="15">
        <f t="shared" ref="DN19:DN32" si="41">F19+M19+T19+AA19+AH19+AO19+AV19+BC19+BJ19+BQ19+BX19+CE19+CL19+CS19+CZ19+DG19</f>
        <v>17195566.879999995</v>
      </c>
      <c r="DO19" s="15">
        <f t="shared" si="37"/>
        <v>36400.734166659415</v>
      </c>
      <c r="DP19" s="15">
        <f t="shared" ref="DP19:DP32" si="42">DO19/DM19*100</f>
        <v>0.21213579877538746</v>
      </c>
      <c r="DQ19" s="15" t="str">
        <f t="shared" si="38"/>
        <v>OK</v>
      </c>
    </row>
    <row r="20" spans="1:197" s="25" customFormat="1" ht="15" customHeight="1">
      <c r="A20" s="36" t="s">
        <v>2816</v>
      </c>
      <c r="B20" s="36" t="s">
        <v>2817</v>
      </c>
      <c r="C20" s="94">
        <v>922285.37</v>
      </c>
      <c r="D20" s="94">
        <v>1500000</v>
      </c>
      <c r="E20" s="94">
        <v>125000</v>
      </c>
      <c r="F20" s="94">
        <v>44356.39</v>
      </c>
      <c r="G20" s="94">
        <v>-80643.61</v>
      </c>
      <c r="H20" s="94">
        <v>-64.514887999999999</v>
      </c>
      <c r="I20" s="121" t="s">
        <v>2891</v>
      </c>
      <c r="J20" s="94">
        <v>274110.40000000002</v>
      </c>
      <c r="K20" s="94">
        <v>500000</v>
      </c>
      <c r="L20" s="94">
        <v>41666.666666666664</v>
      </c>
      <c r="M20" s="94">
        <v>0</v>
      </c>
      <c r="N20" s="94">
        <v>-41666.666666666664</v>
      </c>
      <c r="O20" s="94">
        <v>-100</v>
      </c>
      <c r="P20" s="121" t="s">
        <v>2891</v>
      </c>
      <c r="Q20" s="94">
        <v>405548.81</v>
      </c>
      <c r="R20" s="94">
        <v>1584640.65</v>
      </c>
      <c r="S20" s="94">
        <v>132053.38750000001</v>
      </c>
      <c r="T20" s="94">
        <v>1170</v>
      </c>
      <c r="U20" s="94">
        <v>-130883.3875</v>
      </c>
      <c r="V20" s="94">
        <v>-99.113994709147462</v>
      </c>
      <c r="W20" s="121" t="s">
        <v>2891</v>
      </c>
      <c r="X20" s="94">
        <v>204745.48</v>
      </c>
      <c r="Y20" s="94">
        <v>433524.75</v>
      </c>
      <c r="Z20" s="94">
        <v>36127.0625</v>
      </c>
      <c r="AA20" s="94">
        <v>12391.27</v>
      </c>
      <c r="AB20" s="94">
        <v>-23735.7925</v>
      </c>
      <c r="AC20" s="94">
        <v>-65.700864829516661</v>
      </c>
      <c r="AD20" s="121" t="s">
        <v>2891</v>
      </c>
      <c r="AE20" s="94">
        <v>257685.8</v>
      </c>
      <c r="AF20" s="94">
        <v>633643.4</v>
      </c>
      <c r="AG20" s="94">
        <v>52803.616666666669</v>
      </c>
      <c r="AH20" s="94">
        <v>61442.5</v>
      </c>
      <c r="AI20" s="94">
        <v>8638.8833333333332</v>
      </c>
      <c r="AJ20" s="94">
        <v>16.360400818504541</v>
      </c>
      <c r="AK20" s="121" t="s">
        <v>2892</v>
      </c>
      <c r="AL20" s="94">
        <v>255127.98</v>
      </c>
      <c r="AM20" s="94">
        <v>400000</v>
      </c>
      <c r="AN20" s="94">
        <v>33333.333333333336</v>
      </c>
      <c r="AO20" s="94">
        <v>0</v>
      </c>
      <c r="AP20" s="94">
        <v>-33333.333333333336</v>
      </c>
      <c r="AQ20" s="94">
        <v>-100</v>
      </c>
      <c r="AR20" s="121" t="s">
        <v>2891</v>
      </c>
      <c r="AS20" s="94">
        <v>419812.86</v>
      </c>
      <c r="AT20" s="94">
        <v>1395761.57</v>
      </c>
      <c r="AU20" s="94">
        <v>116313.46416666669</v>
      </c>
      <c r="AV20" s="94">
        <v>40480</v>
      </c>
      <c r="AW20" s="94">
        <v>-75833.464166666672</v>
      </c>
      <c r="AX20" s="94">
        <v>-65.197494296966497</v>
      </c>
      <c r="AY20" s="121" t="s">
        <v>2891</v>
      </c>
      <c r="AZ20" s="94">
        <v>268881.2</v>
      </c>
      <c r="BA20" s="94">
        <v>573693.30000000005</v>
      </c>
      <c r="BB20" s="94">
        <v>47807.775000000001</v>
      </c>
      <c r="BC20" s="94">
        <v>18161</v>
      </c>
      <c r="BD20" s="94">
        <v>-29646.775000000001</v>
      </c>
      <c r="BE20" s="94">
        <v>-62.012455087064815</v>
      </c>
      <c r="BF20" s="121" t="s">
        <v>2891</v>
      </c>
      <c r="BG20" s="94">
        <v>148936.88</v>
      </c>
      <c r="BH20" s="94">
        <v>412955</v>
      </c>
      <c r="BI20" s="94">
        <v>34412.916666666664</v>
      </c>
      <c r="BJ20" s="94">
        <v>24055.15</v>
      </c>
      <c r="BK20" s="94">
        <v>-10357.766666666668</v>
      </c>
      <c r="BL20" s="94">
        <v>-30.098485307115787</v>
      </c>
      <c r="BM20" s="121" t="s">
        <v>2891</v>
      </c>
      <c r="BN20" s="94">
        <v>0</v>
      </c>
      <c r="BO20" s="94">
        <v>204674.5</v>
      </c>
      <c r="BP20" s="94">
        <v>17056.208333333336</v>
      </c>
      <c r="BQ20" s="94">
        <v>0</v>
      </c>
      <c r="BR20" s="94">
        <v>-17056.208333333336</v>
      </c>
      <c r="BS20" s="94">
        <v>-100</v>
      </c>
      <c r="BT20" s="121" t="s">
        <v>2891</v>
      </c>
      <c r="BU20" s="94">
        <v>266863.98</v>
      </c>
      <c r="BV20" s="94">
        <v>390000</v>
      </c>
      <c r="BW20" s="94">
        <v>32500</v>
      </c>
      <c r="BX20" s="94">
        <v>5533.95</v>
      </c>
      <c r="BY20" s="94">
        <v>-26966.05</v>
      </c>
      <c r="BZ20" s="94">
        <v>-82.972461538461545</v>
      </c>
      <c r="CA20" s="121" t="s">
        <v>2891</v>
      </c>
      <c r="CB20" s="94">
        <v>1088662.2</v>
      </c>
      <c r="CC20" s="94">
        <v>1815667.52</v>
      </c>
      <c r="CD20" s="94">
        <v>151305.62666666668</v>
      </c>
      <c r="CE20" s="94">
        <v>331407.35999999999</v>
      </c>
      <c r="CF20" s="94">
        <v>180101.73333333334</v>
      </c>
      <c r="CG20" s="94">
        <v>119.03174872016216</v>
      </c>
      <c r="CH20" s="121" t="s">
        <v>2892</v>
      </c>
      <c r="CI20" s="94">
        <v>55056.28</v>
      </c>
      <c r="CJ20" s="94">
        <v>250000</v>
      </c>
      <c r="CK20" s="94">
        <v>20833.333333333332</v>
      </c>
      <c r="CL20" s="94">
        <v>7007.8</v>
      </c>
      <c r="CM20" s="94">
        <v>-13825.533333333333</v>
      </c>
      <c r="CN20" s="94">
        <v>-66.362560000000002</v>
      </c>
      <c r="CO20" s="121" t="s">
        <v>2891</v>
      </c>
      <c r="CP20" s="94">
        <v>163502.53</v>
      </c>
      <c r="CQ20" s="94">
        <v>548043.1</v>
      </c>
      <c r="CR20" s="94">
        <v>45670.258333333339</v>
      </c>
      <c r="CS20" s="94">
        <v>0</v>
      </c>
      <c r="CT20" s="94">
        <v>-45670.258333333339</v>
      </c>
      <c r="CU20" s="94">
        <v>-100</v>
      </c>
      <c r="CV20" s="121" t="s">
        <v>2891</v>
      </c>
      <c r="CW20" s="94">
        <v>80010.399999999994</v>
      </c>
      <c r="CX20" s="94">
        <v>380000</v>
      </c>
      <c r="CY20" s="94">
        <v>31666.666666666668</v>
      </c>
      <c r="CZ20" s="94">
        <v>3815</v>
      </c>
      <c r="DA20" s="94">
        <v>-27851.666666666668</v>
      </c>
      <c r="DB20" s="94">
        <v>-87.952631578947361</v>
      </c>
      <c r="DC20" s="121" t="s">
        <v>2891</v>
      </c>
      <c r="DD20" s="94">
        <v>59038.8</v>
      </c>
      <c r="DE20" s="94">
        <v>61821.7</v>
      </c>
      <c r="DF20" s="94">
        <v>5151.8083333333325</v>
      </c>
      <c r="DG20" s="94">
        <v>12317</v>
      </c>
      <c r="DH20" s="94">
        <v>7165.1916666666657</v>
      </c>
      <c r="DI20" s="94">
        <v>139.08109935508082</v>
      </c>
      <c r="DJ20" s="121" t="s">
        <v>2892</v>
      </c>
      <c r="DK20" s="15">
        <f t="shared" si="39"/>
        <v>46740358.929999992</v>
      </c>
      <c r="DL20" s="15">
        <f t="shared" si="40"/>
        <v>46084425.490000002</v>
      </c>
      <c r="DM20" s="15">
        <f t="shared" si="36"/>
        <v>923702.12416666676</v>
      </c>
      <c r="DN20" s="15">
        <f t="shared" si="41"/>
        <v>562137.42000000004</v>
      </c>
      <c r="DO20" s="15">
        <f t="shared" si="37"/>
        <v>-361564.70416666672</v>
      </c>
      <c r="DP20" s="15">
        <f t="shared" si="42"/>
        <v>-39.142998019286615</v>
      </c>
      <c r="DQ20" s="15" t="str">
        <f t="shared" si="38"/>
        <v>Not OK</v>
      </c>
    </row>
    <row r="21" spans="1:197" s="25" customFormat="1" ht="15" customHeight="1">
      <c r="A21" s="36" t="s">
        <v>2818</v>
      </c>
      <c r="B21" s="36" t="s">
        <v>2819</v>
      </c>
      <c r="C21" s="94">
        <v>85411297.359999999</v>
      </c>
      <c r="D21" s="94">
        <v>70000000</v>
      </c>
      <c r="E21" s="94">
        <v>5833333.333333334</v>
      </c>
      <c r="F21" s="94">
        <v>5612398.7400000002</v>
      </c>
      <c r="G21" s="94">
        <v>-220934.59333333332</v>
      </c>
      <c r="H21" s="94">
        <v>-3.7874501714285715</v>
      </c>
      <c r="I21" s="121" t="s">
        <v>2891</v>
      </c>
      <c r="J21" s="94">
        <v>34197964.960000001</v>
      </c>
      <c r="K21" s="94">
        <v>16200000</v>
      </c>
      <c r="L21" s="94">
        <v>1350000</v>
      </c>
      <c r="M21" s="94">
        <v>2348647.5299999998</v>
      </c>
      <c r="N21" s="94">
        <v>998647.53</v>
      </c>
      <c r="O21" s="94">
        <v>73.973891111111101</v>
      </c>
      <c r="P21" s="121" t="s">
        <v>2892</v>
      </c>
      <c r="Q21" s="94">
        <v>9102693.3300000001</v>
      </c>
      <c r="R21" s="94">
        <v>4722213.6500000004</v>
      </c>
      <c r="S21" s="94">
        <v>393517.8041666667</v>
      </c>
      <c r="T21" s="94">
        <v>483875</v>
      </c>
      <c r="U21" s="94">
        <v>90357.195833333331</v>
      </c>
      <c r="V21" s="94">
        <v>22.961399681693774</v>
      </c>
      <c r="W21" s="121" t="s">
        <v>2892</v>
      </c>
      <c r="X21" s="94">
        <v>2069388.44</v>
      </c>
      <c r="Y21" s="94">
        <v>2767907</v>
      </c>
      <c r="Z21" s="94">
        <v>230658.91666666672</v>
      </c>
      <c r="AA21" s="94">
        <v>184011</v>
      </c>
      <c r="AB21" s="94">
        <v>-46647.916666666672</v>
      </c>
      <c r="AC21" s="94">
        <v>-20.22376474354088</v>
      </c>
      <c r="AD21" s="121" t="s">
        <v>2891</v>
      </c>
      <c r="AE21" s="94">
        <v>5773940.6600000001</v>
      </c>
      <c r="AF21" s="94">
        <v>3582062.38</v>
      </c>
      <c r="AG21" s="94">
        <v>298505.19833333336</v>
      </c>
      <c r="AH21" s="94">
        <v>112233</v>
      </c>
      <c r="AI21" s="94">
        <v>-186272.19833333336</v>
      </c>
      <c r="AJ21" s="94">
        <v>-62.401659794657178</v>
      </c>
      <c r="AK21" s="121" t="s">
        <v>2891</v>
      </c>
      <c r="AL21" s="94">
        <v>2556877.33</v>
      </c>
      <c r="AM21" s="94">
        <v>3000000</v>
      </c>
      <c r="AN21" s="94">
        <v>250000</v>
      </c>
      <c r="AO21" s="94">
        <v>408694.6</v>
      </c>
      <c r="AP21" s="94">
        <v>158694.6</v>
      </c>
      <c r="AQ21" s="94">
        <v>63.47784</v>
      </c>
      <c r="AR21" s="121" t="s">
        <v>2892</v>
      </c>
      <c r="AS21" s="94">
        <v>31567431.809999999</v>
      </c>
      <c r="AT21" s="94">
        <v>13603853</v>
      </c>
      <c r="AU21" s="94">
        <v>1133654.4166666667</v>
      </c>
      <c r="AV21" s="94">
        <v>2343503</v>
      </c>
      <c r="AW21" s="94">
        <v>1209848.5833333335</v>
      </c>
      <c r="AX21" s="94">
        <v>106.72111055595792</v>
      </c>
      <c r="AY21" s="121" t="s">
        <v>2892</v>
      </c>
      <c r="AZ21" s="94">
        <v>5584027.6399999997</v>
      </c>
      <c r="BA21" s="94">
        <v>4531540</v>
      </c>
      <c r="BB21" s="94">
        <v>377628.33333333337</v>
      </c>
      <c r="BC21" s="94">
        <v>305426.62</v>
      </c>
      <c r="BD21" s="94">
        <v>-72201.713333333348</v>
      </c>
      <c r="BE21" s="94">
        <v>-19.119781796034019</v>
      </c>
      <c r="BF21" s="121" t="s">
        <v>2891</v>
      </c>
      <c r="BG21" s="94">
        <v>5160135.21</v>
      </c>
      <c r="BH21" s="94">
        <v>2849198</v>
      </c>
      <c r="BI21" s="94">
        <v>237433.16666666669</v>
      </c>
      <c r="BJ21" s="94">
        <v>53898</v>
      </c>
      <c r="BK21" s="94">
        <v>-183535.16666666669</v>
      </c>
      <c r="BL21" s="94">
        <v>-77.299717323962739</v>
      </c>
      <c r="BM21" s="121" t="s">
        <v>2891</v>
      </c>
      <c r="BN21" s="94">
        <v>4916226.45</v>
      </c>
      <c r="BO21" s="94">
        <v>3200000</v>
      </c>
      <c r="BP21" s="94">
        <v>266666.66666666669</v>
      </c>
      <c r="BQ21" s="94">
        <v>347287.6</v>
      </c>
      <c r="BR21" s="94">
        <v>80620.933333333334</v>
      </c>
      <c r="BS21" s="94">
        <v>30.232849999999999</v>
      </c>
      <c r="BT21" s="121" t="s">
        <v>2892</v>
      </c>
      <c r="BU21" s="94">
        <v>4086390.13</v>
      </c>
      <c r="BV21" s="94">
        <v>1600000</v>
      </c>
      <c r="BW21" s="94">
        <v>133333.33333333334</v>
      </c>
      <c r="BX21" s="94">
        <v>170920.25</v>
      </c>
      <c r="BY21" s="94">
        <v>37586.916666666672</v>
      </c>
      <c r="BZ21" s="94">
        <v>28.1901875</v>
      </c>
      <c r="CA21" s="121" t="s">
        <v>2892</v>
      </c>
      <c r="CB21" s="94">
        <v>8270859.96</v>
      </c>
      <c r="CC21" s="94">
        <v>9845028.9199999999</v>
      </c>
      <c r="CD21" s="94">
        <v>820419.07666666666</v>
      </c>
      <c r="CE21" s="94">
        <v>1569366.61</v>
      </c>
      <c r="CF21" s="94">
        <v>748947.53333333333</v>
      </c>
      <c r="CG21" s="94">
        <v>91.288410354410615</v>
      </c>
      <c r="CH21" s="121" t="s">
        <v>2892</v>
      </c>
      <c r="CI21" s="94">
        <v>1881770.72</v>
      </c>
      <c r="CJ21" s="94">
        <v>1000000</v>
      </c>
      <c r="CK21" s="94">
        <v>83333.333333333343</v>
      </c>
      <c r="CL21" s="94">
        <v>15699</v>
      </c>
      <c r="CM21" s="94">
        <v>-67634.333333333343</v>
      </c>
      <c r="CN21" s="94">
        <v>-81.161199999999994</v>
      </c>
      <c r="CO21" s="121" t="s">
        <v>2891</v>
      </c>
      <c r="CP21" s="94">
        <v>5981933.2199999997</v>
      </c>
      <c r="CQ21" s="94">
        <v>6223526.5</v>
      </c>
      <c r="CR21" s="94">
        <v>518627.20833333343</v>
      </c>
      <c r="CS21" s="94">
        <v>225698.25</v>
      </c>
      <c r="CT21" s="94">
        <v>-292928.95833333337</v>
      </c>
      <c r="CU21" s="94">
        <v>-56.481602512659016</v>
      </c>
      <c r="CV21" s="121" t="s">
        <v>2891</v>
      </c>
      <c r="CW21" s="94">
        <v>2162242.41</v>
      </c>
      <c r="CX21" s="94">
        <v>2000000</v>
      </c>
      <c r="CY21" s="94">
        <v>166666.66666666669</v>
      </c>
      <c r="CZ21" s="94">
        <v>133565</v>
      </c>
      <c r="DA21" s="94">
        <v>-33101.666666666672</v>
      </c>
      <c r="DB21" s="94">
        <v>-19.861000000000001</v>
      </c>
      <c r="DC21" s="121" t="s">
        <v>2891</v>
      </c>
      <c r="DD21" s="94">
        <v>3462507.33</v>
      </c>
      <c r="DE21" s="94">
        <v>1401276.6</v>
      </c>
      <c r="DF21" s="94">
        <v>116773.05</v>
      </c>
      <c r="DG21" s="94">
        <v>219064</v>
      </c>
      <c r="DH21" s="94">
        <v>102290.95</v>
      </c>
      <c r="DI21" s="94">
        <v>87.598080207719164</v>
      </c>
      <c r="DJ21" s="121" t="s">
        <v>2892</v>
      </c>
      <c r="DK21" s="15">
        <f t="shared" si="39"/>
        <v>178261832.39999998</v>
      </c>
      <c r="DL21" s="15">
        <f t="shared" si="40"/>
        <v>130826606.05</v>
      </c>
      <c r="DM21" s="15">
        <f t="shared" si="36"/>
        <v>12210550.504166668</v>
      </c>
      <c r="DN21" s="15">
        <f t="shared" si="41"/>
        <v>14534288.199999997</v>
      </c>
      <c r="DO21" s="15">
        <f t="shared" si="37"/>
        <v>2323737.6958333291</v>
      </c>
      <c r="DP21" s="15">
        <f t="shared" si="42"/>
        <v>19.030572741502429</v>
      </c>
      <c r="DQ21" s="15" t="str">
        <f t="shared" si="38"/>
        <v>OK</v>
      </c>
    </row>
    <row r="22" spans="1:197" s="25" customFormat="1" ht="15" customHeight="1">
      <c r="A22" s="36" t="s">
        <v>2820</v>
      </c>
      <c r="B22" s="36" t="s">
        <v>2821</v>
      </c>
      <c r="C22" s="94">
        <v>447627386.98000002</v>
      </c>
      <c r="D22" s="94">
        <v>448535000</v>
      </c>
      <c r="E22" s="94">
        <v>37377916.666666664</v>
      </c>
      <c r="F22" s="94">
        <v>37839198.660000004</v>
      </c>
      <c r="G22" s="94">
        <v>461281.99333333335</v>
      </c>
      <c r="H22" s="94">
        <v>1.2341030064543459</v>
      </c>
      <c r="I22" s="121" t="s">
        <v>2892</v>
      </c>
      <c r="J22" s="94">
        <v>176961045.37</v>
      </c>
      <c r="K22" s="94">
        <v>176000000</v>
      </c>
      <c r="L22" s="94">
        <v>14666666.666666668</v>
      </c>
      <c r="M22" s="94">
        <v>14556129.9</v>
      </c>
      <c r="N22" s="94">
        <v>-110536.76666666666</v>
      </c>
      <c r="O22" s="94">
        <v>-0.7536597727272728</v>
      </c>
      <c r="P22" s="121" t="s">
        <v>2891</v>
      </c>
      <c r="Q22" s="94">
        <v>50382531.850000001</v>
      </c>
      <c r="R22" s="94">
        <v>51940820</v>
      </c>
      <c r="S22" s="94">
        <v>4328401.666666667</v>
      </c>
      <c r="T22" s="94">
        <v>3858470</v>
      </c>
      <c r="U22" s="94">
        <v>-469931.66666666663</v>
      </c>
      <c r="V22" s="94">
        <v>-10.856932947920344</v>
      </c>
      <c r="W22" s="121" t="s">
        <v>2891</v>
      </c>
      <c r="X22" s="94">
        <v>37513869.57</v>
      </c>
      <c r="Y22" s="94">
        <v>39252360</v>
      </c>
      <c r="Z22" s="94">
        <v>3271030</v>
      </c>
      <c r="AA22" s="94">
        <v>2899500</v>
      </c>
      <c r="AB22" s="94">
        <v>-371530</v>
      </c>
      <c r="AC22" s="94">
        <v>-11.358196042225233</v>
      </c>
      <c r="AD22" s="121" t="s">
        <v>2891</v>
      </c>
      <c r="AE22" s="94">
        <v>32592330.379999999</v>
      </c>
      <c r="AF22" s="94">
        <v>33635407.68</v>
      </c>
      <c r="AG22" s="94">
        <v>2802950.64</v>
      </c>
      <c r="AH22" s="94">
        <v>2874990</v>
      </c>
      <c r="AI22" s="94">
        <v>72039.360000000001</v>
      </c>
      <c r="AJ22" s="94">
        <v>2.5701258870545076</v>
      </c>
      <c r="AK22" s="121" t="s">
        <v>2892</v>
      </c>
      <c r="AL22" s="94">
        <v>37989425.280000001</v>
      </c>
      <c r="AM22" s="94">
        <v>38688800</v>
      </c>
      <c r="AN22" s="94">
        <v>3224066.6666666665</v>
      </c>
      <c r="AO22" s="94">
        <v>3128890</v>
      </c>
      <c r="AP22" s="94">
        <v>-95176.666666666672</v>
      </c>
      <c r="AQ22" s="94">
        <v>-2.9520688157813115</v>
      </c>
      <c r="AR22" s="121" t="s">
        <v>2891</v>
      </c>
      <c r="AS22" s="94">
        <v>76550005.599999994</v>
      </c>
      <c r="AT22" s="94">
        <v>81000000</v>
      </c>
      <c r="AU22" s="94">
        <v>6750000</v>
      </c>
      <c r="AV22" s="94">
        <v>6168826.0999999996</v>
      </c>
      <c r="AW22" s="94">
        <v>-581173.9</v>
      </c>
      <c r="AX22" s="94">
        <v>-8.609983703703703</v>
      </c>
      <c r="AY22" s="121" t="s">
        <v>2891</v>
      </c>
      <c r="AZ22" s="94">
        <v>37256024.640000001</v>
      </c>
      <c r="BA22" s="94">
        <v>28823800</v>
      </c>
      <c r="BB22" s="94">
        <v>2401983.333333333</v>
      </c>
      <c r="BC22" s="94">
        <v>2947360</v>
      </c>
      <c r="BD22" s="94">
        <v>545376.66666666663</v>
      </c>
      <c r="BE22" s="94">
        <v>22.7052643995587</v>
      </c>
      <c r="BF22" s="121" t="s">
        <v>2892</v>
      </c>
      <c r="BG22" s="94">
        <v>38898173.729999997</v>
      </c>
      <c r="BH22" s="94">
        <v>39431331.539999999</v>
      </c>
      <c r="BI22" s="94">
        <v>3285944.2949999999</v>
      </c>
      <c r="BJ22" s="94">
        <v>3057200</v>
      </c>
      <c r="BK22" s="94">
        <v>-228744.29500000001</v>
      </c>
      <c r="BL22" s="94">
        <v>-6.9612955809404555</v>
      </c>
      <c r="BM22" s="121" t="s">
        <v>2891</v>
      </c>
      <c r="BN22" s="94">
        <v>39018210.659999996</v>
      </c>
      <c r="BO22" s="94">
        <v>39000000</v>
      </c>
      <c r="BP22" s="94">
        <v>3250000</v>
      </c>
      <c r="BQ22" s="94">
        <v>3127200</v>
      </c>
      <c r="BR22" s="94">
        <v>-122800</v>
      </c>
      <c r="BS22" s="94">
        <v>-3.7784615384615385</v>
      </c>
      <c r="BT22" s="121" t="s">
        <v>2891</v>
      </c>
      <c r="BU22" s="94">
        <v>42307633.170000002</v>
      </c>
      <c r="BV22" s="94">
        <v>45119400</v>
      </c>
      <c r="BW22" s="94">
        <v>3759950</v>
      </c>
      <c r="BX22" s="94">
        <v>3384150</v>
      </c>
      <c r="BY22" s="94">
        <v>-375800</v>
      </c>
      <c r="BZ22" s="94">
        <v>-9.9948137608212875</v>
      </c>
      <c r="CA22" s="121" t="s">
        <v>2891</v>
      </c>
      <c r="CB22" s="94">
        <v>52140575.560000002</v>
      </c>
      <c r="CC22" s="94">
        <v>53232768.75</v>
      </c>
      <c r="CD22" s="94">
        <v>4436064.0625</v>
      </c>
      <c r="CE22" s="94">
        <v>897914</v>
      </c>
      <c r="CF22" s="94">
        <v>-3538150.0625</v>
      </c>
      <c r="CG22" s="94">
        <v>-79.758768418372</v>
      </c>
      <c r="CH22" s="121" t="s">
        <v>2891</v>
      </c>
      <c r="CI22" s="94">
        <v>21048992.859999999</v>
      </c>
      <c r="CJ22" s="94">
        <v>21554000</v>
      </c>
      <c r="CK22" s="94">
        <v>1796166.6666666667</v>
      </c>
      <c r="CL22" s="94">
        <v>1637820</v>
      </c>
      <c r="CM22" s="94">
        <v>-158346.66666666666</v>
      </c>
      <c r="CN22" s="94">
        <v>-8.8158114503108465</v>
      </c>
      <c r="CO22" s="121" t="s">
        <v>2891</v>
      </c>
      <c r="CP22" s="94">
        <v>41100282.859999999</v>
      </c>
      <c r="CQ22" s="94">
        <v>42462733.700000003</v>
      </c>
      <c r="CR22" s="94">
        <v>3538561.1416666666</v>
      </c>
      <c r="CS22" s="94">
        <v>3500569.04</v>
      </c>
      <c r="CT22" s="94">
        <v>-37992.101666666662</v>
      </c>
      <c r="CU22" s="94">
        <v>-1.0736596075537173</v>
      </c>
      <c r="CV22" s="121" t="s">
        <v>2891</v>
      </c>
      <c r="CW22" s="94">
        <v>25607742.82</v>
      </c>
      <c r="CX22" s="94">
        <v>24750000</v>
      </c>
      <c r="CY22" s="94">
        <v>2062500</v>
      </c>
      <c r="CZ22" s="94">
        <v>2410740</v>
      </c>
      <c r="DA22" s="94">
        <v>348240</v>
      </c>
      <c r="DB22" s="94">
        <v>16.884363636363638</v>
      </c>
      <c r="DC22" s="121" t="s">
        <v>2892</v>
      </c>
      <c r="DD22" s="94">
        <v>30260610.93</v>
      </c>
      <c r="DE22" s="94">
        <v>31995000</v>
      </c>
      <c r="DF22" s="94">
        <v>2666250</v>
      </c>
      <c r="DG22" s="94">
        <v>2304150</v>
      </c>
      <c r="DH22" s="94">
        <v>-362100</v>
      </c>
      <c r="DI22" s="94">
        <v>-13.580872011251758</v>
      </c>
      <c r="DJ22" s="121" t="s">
        <v>2891</v>
      </c>
      <c r="DK22" s="15">
        <f t="shared" si="39"/>
        <v>1044491761.8499999</v>
      </c>
      <c r="DL22" s="15">
        <f t="shared" si="40"/>
        <v>1035621421.67</v>
      </c>
      <c r="DM22" s="15">
        <f t="shared" si="36"/>
        <v>99618451.805833325</v>
      </c>
      <c r="DN22" s="15">
        <f t="shared" si="41"/>
        <v>94593107.700000003</v>
      </c>
      <c r="DO22" s="15">
        <f t="shared" si="37"/>
        <v>-5025344.1058333218</v>
      </c>
      <c r="DP22" s="15">
        <f t="shared" si="42"/>
        <v>-5.0445916541929776</v>
      </c>
      <c r="DQ22" s="15" t="str">
        <f t="shared" si="38"/>
        <v>Not OK</v>
      </c>
    </row>
    <row r="23" spans="1:197" s="25" customFormat="1" ht="15" customHeight="1">
      <c r="A23" s="36" t="s">
        <v>2822</v>
      </c>
      <c r="B23" s="36" t="s">
        <v>2846</v>
      </c>
      <c r="C23" s="94">
        <v>96518393.049999997</v>
      </c>
      <c r="D23" s="94">
        <v>97500000</v>
      </c>
      <c r="E23" s="94">
        <v>8125000</v>
      </c>
      <c r="F23" s="94">
        <v>8056891.3199999994</v>
      </c>
      <c r="G23" s="94">
        <v>-68108.679999999993</v>
      </c>
      <c r="H23" s="94">
        <v>-0.83826067692307693</v>
      </c>
      <c r="I23" s="121" t="s">
        <v>2891</v>
      </c>
      <c r="J23" s="94">
        <v>26849824.640000001</v>
      </c>
      <c r="K23" s="94">
        <v>28000000</v>
      </c>
      <c r="L23" s="94">
        <v>2333333.333333333</v>
      </c>
      <c r="M23" s="94">
        <v>2228464.41</v>
      </c>
      <c r="N23" s="94">
        <v>-104868.92333333334</v>
      </c>
      <c r="O23" s="94">
        <v>-4.494382428571428</v>
      </c>
      <c r="P23" s="121" t="s">
        <v>2891</v>
      </c>
      <c r="Q23" s="94">
        <v>6849789.0599999996</v>
      </c>
      <c r="R23" s="94">
        <v>7059037</v>
      </c>
      <c r="S23" s="94">
        <v>588253.08333333337</v>
      </c>
      <c r="T23" s="94">
        <v>616189</v>
      </c>
      <c r="U23" s="94">
        <v>27935.916666666668</v>
      </c>
      <c r="V23" s="94">
        <v>4.7489622168009609</v>
      </c>
      <c r="W23" s="121" t="s">
        <v>2892</v>
      </c>
      <c r="X23" s="94">
        <v>4994432.6500000004</v>
      </c>
      <c r="Y23" s="94">
        <v>6190771.2000000002</v>
      </c>
      <c r="Z23" s="94">
        <v>515897.59999999998</v>
      </c>
      <c r="AA23" s="94">
        <v>488757.64</v>
      </c>
      <c r="AB23" s="94">
        <v>-27139.96</v>
      </c>
      <c r="AC23" s="94">
        <v>-5.2607261596099697</v>
      </c>
      <c r="AD23" s="121" t="s">
        <v>2891</v>
      </c>
      <c r="AE23" s="94">
        <v>6661940.21</v>
      </c>
      <c r="AF23" s="94">
        <v>7578958.25</v>
      </c>
      <c r="AG23" s="94">
        <v>631579.85416666674</v>
      </c>
      <c r="AH23" s="94">
        <v>633700.86</v>
      </c>
      <c r="AI23" s="94">
        <v>2121.0058333333336</v>
      </c>
      <c r="AJ23" s="94">
        <v>0.33582544144506932</v>
      </c>
      <c r="AK23" s="121" t="s">
        <v>2892</v>
      </c>
      <c r="AL23" s="94">
        <v>3609966.66</v>
      </c>
      <c r="AM23" s="94">
        <v>4150000</v>
      </c>
      <c r="AN23" s="94">
        <v>345833.33333333337</v>
      </c>
      <c r="AO23" s="94">
        <v>319569</v>
      </c>
      <c r="AP23" s="94">
        <v>-26264.333333333336</v>
      </c>
      <c r="AQ23" s="94">
        <v>-7.5945060240963853</v>
      </c>
      <c r="AR23" s="121" t="s">
        <v>2891</v>
      </c>
      <c r="AS23" s="94">
        <v>12139073.199999999</v>
      </c>
      <c r="AT23" s="94">
        <v>13000000</v>
      </c>
      <c r="AU23" s="94">
        <v>1083333.3333333333</v>
      </c>
      <c r="AV23" s="94">
        <v>1140365</v>
      </c>
      <c r="AW23" s="94">
        <v>57031.666666666664</v>
      </c>
      <c r="AX23" s="94">
        <v>5.2644615384615392</v>
      </c>
      <c r="AY23" s="121" t="s">
        <v>2892</v>
      </c>
      <c r="AZ23" s="94">
        <v>6460164</v>
      </c>
      <c r="BA23" s="94">
        <v>6600000</v>
      </c>
      <c r="BB23" s="94">
        <v>550000</v>
      </c>
      <c r="BC23" s="94">
        <v>542988.12</v>
      </c>
      <c r="BD23" s="94">
        <v>-7011.88</v>
      </c>
      <c r="BE23" s="94">
        <v>-1.2748872727272729</v>
      </c>
      <c r="BF23" s="121" t="s">
        <v>2891</v>
      </c>
      <c r="BG23" s="94">
        <v>5232061.5</v>
      </c>
      <c r="BH23" s="94">
        <v>6982360</v>
      </c>
      <c r="BI23" s="94">
        <v>581863.33333333337</v>
      </c>
      <c r="BJ23" s="94">
        <v>522353.69</v>
      </c>
      <c r="BK23" s="94">
        <v>-59509.643333333341</v>
      </c>
      <c r="BL23" s="94">
        <v>-10.227426257024845</v>
      </c>
      <c r="BM23" s="121" t="s">
        <v>2891</v>
      </c>
      <c r="BN23" s="94">
        <v>7407385.3300000001</v>
      </c>
      <c r="BO23" s="94">
        <v>7950000</v>
      </c>
      <c r="BP23" s="94">
        <v>662500</v>
      </c>
      <c r="BQ23" s="94">
        <v>668091</v>
      </c>
      <c r="BR23" s="94">
        <v>5591</v>
      </c>
      <c r="BS23" s="94">
        <v>0.84392452830188691</v>
      </c>
      <c r="BT23" s="121" t="s">
        <v>2892</v>
      </c>
      <c r="BU23" s="94">
        <v>7284400.0800000001</v>
      </c>
      <c r="BV23" s="94">
        <v>7560000</v>
      </c>
      <c r="BW23" s="94">
        <v>630000</v>
      </c>
      <c r="BX23" s="94">
        <v>632290</v>
      </c>
      <c r="BY23" s="94">
        <v>2290</v>
      </c>
      <c r="BZ23" s="94">
        <v>0.36349206349206353</v>
      </c>
      <c r="CA23" s="121" t="s">
        <v>2892</v>
      </c>
      <c r="CB23" s="94">
        <v>11568374.42</v>
      </c>
      <c r="CC23" s="94">
        <v>11774870.789999999</v>
      </c>
      <c r="CD23" s="94">
        <v>981239.23250000004</v>
      </c>
      <c r="CE23" s="94">
        <v>1012542.7</v>
      </c>
      <c r="CF23" s="94">
        <v>31303.467499999999</v>
      </c>
      <c r="CG23" s="94">
        <v>3.190197299821071</v>
      </c>
      <c r="CH23" s="121" t="s">
        <v>2892</v>
      </c>
      <c r="CI23" s="94">
        <v>3273932.66</v>
      </c>
      <c r="CJ23" s="94">
        <v>4000000</v>
      </c>
      <c r="CK23" s="94">
        <v>333333.33333333337</v>
      </c>
      <c r="CL23" s="94">
        <v>333510</v>
      </c>
      <c r="CM23" s="94">
        <v>176.66666666666669</v>
      </c>
      <c r="CN23" s="94">
        <v>5.2999999999999999E-2</v>
      </c>
      <c r="CO23" s="121" t="s">
        <v>2892</v>
      </c>
      <c r="CP23" s="94">
        <v>11034714.34</v>
      </c>
      <c r="CQ23" s="94">
        <v>10145160</v>
      </c>
      <c r="CR23" s="94">
        <v>845430</v>
      </c>
      <c r="CS23" s="94">
        <v>1049962</v>
      </c>
      <c r="CT23" s="94">
        <v>204532</v>
      </c>
      <c r="CU23" s="94">
        <v>24.192659356777021</v>
      </c>
      <c r="CV23" s="121" t="s">
        <v>2892</v>
      </c>
      <c r="CW23" s="94">
        <v>4997564.66</v>
      </c>
      <c r="CX23" s="94">
        <v>2250000</v>
      </c>
      <c r="CY23" s="94">
        <v>187500</v>
      </c>
      <c r="CZ23" s="94">
        <v>452481</v>
      </c>
      <c r="DA23" s="94">
        <v>264981</v>
      </c>
      <c r="DB23" s="94">
        <v>141.32320000000001</v>
      </c>
      <c r="DC23" s="121" t="s">
        <v>2892</v>
      </c>
      <c r="DD23" s="94">
        <v>4906087.0999999996</v>
      </c>
      <c r="DE23" s="94">
        <v>5150000</v>
      </c>
      <c r="DF23" s="94">
        <v>429166.66666666669</v>
      </c>
      <c r="DG23" s="94">
        <v>432875.28</v>
      </c>
      <c r="DH23" s="94">
        <v>3708.6133333333332</v>
      </c>
      <c r="DI23" s="94">
        <v>0.86414291262135923</v>
      </c>
      <c r="DJ23" s="121" t="s">
        <v>2892</v>
      </c>
      <c r="DK23" s="15">
        <f t="shared" si="39"/>
        <v>369899324.29000002</v>
      </c>
      <c r="DL23" s="15">
        <f t="shared" si="40"/>
        <v>373891157.24000001</v>
      </c>
      <c r="DM23" s="15">
        <f t="shared" si="36"/>
        <v>18824263.103333335</v>
      </c>
      <c r="DN23" s="15">
        <f t="shared" si="41"/>
        <v>19131031.02</v>
      </c>
      <c r="DO23" s="15">
        <f t="shared" si="37"/>
        <v>306767.91666666418</v>
      </c>
      <c r="DP23" s="15">
        <f t="shared" si="42"/>
        <v>1.6296410381787683</v>
      </c>
      <c r="DQ23" s="15" t="str">
        <f t="shared" si="38"/>
        <v>OK</v>
      </c>
    </row>
    <row r="24" spans="1:197" s="25" customFormat="1" ht="15" customHeight="1">
      <c r="A24" s="36" t="s">
        <v>2823</v>
      </c>
      <c r="B24" s="36" t="s">
        <v>2824</v>
      </c>
      <c r="C24" s="94">
        <v>224306708.41</v>
      </c>
      <c r="D24" s="94">
        <v>228420000</v>
      </c>
      <c r="E24" s="94">
        <v>19035000</v>
      </c>
      <c r="F24" s="94">
        <v>18357360</v>
      </c>
      <c r="G24" s="94">
        <v>-677640</v>
      </c>
      <c r="H24" s="94">
        <v>-3.5599684791174151</v>
      </c>
      <c r="I24" s="121" t="s">
        <v>2891</v>
      </c>
      <c r="J24" s="94">
        <v>76554427.370000005</v>
      </c>
      <c r="K24" s="94">
        <v>75000000</v>
      </c>
      <c r="L24" s="94">
        <v>6250000</v>
      </c>
      <c r="M24" s="94">
        <v>7071734.7599999998</v>
      </c>
      <c r="N24" s="94">
        <v>821734.76</v>
      </c>
      <c r="O24" s="94">
        <v>13.14775616</v>
      </c>
      <c r="P24" s="121" t="s">
        <v>2892</v>
      </c>
      <c r="Q24" s="94">
        <v>30081302.66</v>
      </c>
      <c r="R24" s="94">
        <v>28637541</v>
      </c>
      <c r="S24" s="94">
        <v>2386461.75</v>
      </c>
      <c r="T24" s="94">
        <v>1512118</v>
      </c>
      <c r="U24" s="94">
        <v>-874343.75</v>
      </c>
      <c r="V24" s="94">
        <v>-36.637660335431733</v>
      </c>
      <c r="W24" s="121" t="s">
        <v>2891</v>
      </c>
      <c r="X24" s="94">
        <v>12656014</v>
      </c>
      <c r="Y24" s="94">
        <v>12961000</v>
      </c>
      <c r="Z24" s="94">
        <v>1080083.3333333333</v>
      </c>
      <c r="AA24" s="94">
        <v>1250000</v>
      </c>
      <c r="AB24" s="94">
        <v>169916.66666666666</v>
      </c>
      <c r="AC24" s="94">
        <v>15.731810817066584</v>
      </c>
      <c r="AD24" s="121" t="s">
        <v>2892</v>
      </c>
      <c r="AE24" s="94">
        <v>13936825.01</v>
      </c>
      <c r="AF24" s="94">
        <v>11380887.5</v>
      </c>
      <c r="AG24" s="94">
        <v>948407.29166666674</v>
      </c>
      <c r="AH24" s="94">
        <v>1654536.61</v>
      </c>
      <c r="AI24" s="94">
        <v>706129.31833333336</v>
      </c>
      <c r="AJ24" s="94">
        <v>74.454227053909463</v>
      </c>
      <c r="AK24" s="121" t="s">
        <v>2892</v>
      </c>
      <c r="AL24" s="94">
        <v>9757432.6600000001</v>
      </c>
      <c r="AM24" s="94">
        <v>9930000</v>
      </c>
      <c r="AN24" s="94">
        <v>827500</v>
      </c>
      <c r="AO24" s="94">
        <v>999002.5</v>
      </c>
      <c r="AP24" s="94">
        <v>171502.5</v>
      </c>
      <c r="AQ24" s="94">
        <v>20.72537764350453</v>
      </c>
      <c r="AR24" s="121" t="s">
        <v>2892</v>
      </c>
      <c r="AS24" s="94">
        <v>38296244.299999997</v>
      </c>
      <c r="AT24" s="94">
        <v>40000000</v>
      </c>
      <c r="AU24" s="94">
        <v>3333333.3333333335</v>
      </c>
      <c r="AV24" s="94">
        <v>4145405.5</v>
      </c>
      <c r="AW24" s="94">
        <v>812072.16666666674</v>
      </c>
      <c r="AX24" s="94">
        <v>24.362165000000001</v>
      </c>
      <c r="AY24" s="121" t="s">
        <v>2892</v>
      </c>
      <c r="AZ24" s="94">
        <v>14297784</v>
      </c>
      <c r="BA24" s="94">
        <v>12155000</v>
      </c>
      <c r="BB24" s="94">
        <v>1012916.6666666667</v>
      </c>
      <c r="BC24" s="94">
        <v>392400</v>
      </c>
      <c r="BD24" s="94">
        <v>-620516.66666666663</v>
      </c>
      <c r="BE24" s="94">
        <v>-61.260386672151377</v>
      </c>
      <c r="BF24" s="121" t="s">
        <v>2891</v>
      </c>
      <c r="BG24" s="94">
        <v>14043453.33</v>
      </c>
      <c r="BH24" s="94">
        <v>13462400</v>
      </c>
      <c r="BI24" s="94">
        <v>1121866.6666666665</v>
      </c>
      <c r="BJ24" s="94">
        <v>1020037.5</v>
      </c>
      <c r="BK24" s="94">
        <v>-101829.16666666666</v>
      </c>
      <c r="BL24" s="94">
        <v>-9.0767619443784167</v>
      </c>
      <c r="BM24" s="121" t="s">
        <v>2891</v>
      </c>
      <c r="BN24" s="94">
        <v>14262111</v>
      </c>
      <c r="BO24" s="94">
        <v>11860000</v>
      </c>
      <c r="BP24" s="94">
        <v>988333.33333333337</v>
      </c>
      <c r="BQ24" s="94">
        <v>959931.26</v>
      </c>
      <c r="BR24" s="94">
        <v>-28402.073333333334</v>
      </c>
      <c r="BS24" s="94">
        <v>-2.8737342327150084</v>
      </c>
      <c r="BT24" s="121" t="s">
        <v>2891</v>
      </c>
      <c r="BU24" s="94">
        <v>13868297.73</v>
      </c>
      <c r="BV24" s="94">
        <v>10500900</v>
      </c>
      <c r="BW24" s="94">
        <v>875075</v>
      </c>
      <c r="BX24" s="94">
        <v>1410196.25</v>
      </c>
      <c r="BY24" s="94">
        <v>535121.25</v>
      </c>
      <c r="BZ24" s="94">
        <v>61.151472730908779</v>
      </c>
      <c r="CA24" s="121" t="s">
        <v>2892</v>
      </c>
      <c r="CB24" s="94">
        <v>25023998.399999999</v>
      </c>
      <c r="CC24" s="94">
        <v>22805135.969999999</v>
      </c>
      <c r="CD24" s="94">
        <v>1900427.9975000001</v>
      </c>
      <c r="CE24" s="94">
        <v>4436576.5999999996</v>
      </c>
      <c r="CF24" s="94">
        <v>2536148.6025</v>
      </c>
      <c r="CG24" s="94">
        <v>133.45144387665758</v>
      </c>
      <c r="CH24" s="121" t="s">
        <v>2892</v>
      </c>
      <c r="CI24" s="94">
        <v>11243165.25</v>
      </c>
      <c r="CJ24" s="94">
        <v>6800000</v>
      </c>
      <c r="CK24" s="94">
        <v>566666.66666666674</v>
      </c>
      <c r="CL24" s="94">
        <v>558009.44999999995</v>
      </c>
      <c r="CM24" s="94">
        <v>-8657.2166666666672</v>
      </c>
      <c r="CN24" s="94">
        <v>-1.527744117647059</v>
      </c>
      <c r="CO24" s="121" t="s">
        <v>2891</v>
      </c>
      <c r="CP24" s="94">
        <v>30661356.899999999</v>
      </c>
      <c r="CQ24" s="94">
        <v>19648300</v>
      </c>
      <c r="CR24" s="94">
        <v>1637358.3333333333</v>
      </c>
      <c r="CS24" s="94">
        <v>1222380.3399999999</v>
      </c>
      <c r="CT24" s="94">
        <v>-414977.99333333335</v>
      </c>
      <c r="CU24" s="94">
        <v>-25.344360173653701</v>
      </c>
      <c r="CV24" s="121" t="s">
        <v>2891</v>
      </c>
      <c r="CW24" s="94">
        <v>11515374.66</v>
      </c>
      <c r="CX24" s="94">
        <v>10510000</v>
      </c>
      <c r="CY24" s="94">
        <v>875833.33333333326</v>
      </c>
      <c r="CZ24" s="94">
        <v>842010</v>
      </c>
      <c r="DA24" s="94">
        <v>-33823.333333333336</v>
      </c>
      <c r="DB24" s="94">
        <v>-3.8618458610846815</v>
      </c>
      <c r="DC24" s="121" t="s">
        <v>2891</v>
      </c>
      <c r="DD24" s="94">
        <v>8634378.6099999994</v>
      </c>
      <c r="DE24" s="94">
        <v>8500000</v>
      </c>
      <c r="DF24" s="94">
        <v>708333.33333333337</v>
      </c>
      <c r="DG24" s="94">
        <v>752618.09000000008</v>
      </c>
      <c r="DH24" s="94">
        <v>44284.756666666668</v>
      </c>
      <c r="DI24" s="94">
        <v>6.2519656470588236</v>
      </c>
      <c r="DJ24" s="121" t="s">
        <v>2892</v>
      </c>
      <c r="DK24" s="15">
        <f t="shared" si="39"/>
        <v>499434271.56000006</v>
      </c>
      <c r="DL24" s="15">
        <f t="shared" si="40"/>
        <v>475571164.47000003</v>
      </c>
      <c r="DM24" s="15">
        <f t="shared" si="36"/>
        <v>43547597.039166674</v>
      </c>
      <c r="DN24" s="15">
        <f t="shared" si="41"/>
        <v>46584316.859999999</v>
      </c>
      <c r="DO24" s="15">
        <f t="shared" si="37"/>
        <v>3036719.8208333254</v>
      </c>
      <c r="DP24" s="15">
        <f t="shared" si="42"/>
        <v>6.9733349881558384</v>
      </c>
      <c r="DQ24" s="15" t="str">
        <f t="shared" si="38"/>
        <v>OK</v>
      </c>
    </row>
    <row r="25" spans="1:197" s="25" customFormat="1" ht="15" customHeight="1">
      <c r="A25" s="36" t="s">
        <v>2825</v>
      </c>
      <c r="B25" s="36" t="s">
        <v>2826</v>
      </c>
      <c r="C25" s="94">
        <v>49354175.039999999</v>
      </c>
      <c r="D25" s="94">
        <v>36470000</v>
      </c>
      <c r="E25" s="94">
        <v>3039166.6666666665</v>
      </c>
      <c r="F25" s="94">
        <v>2706273.8099999996</v>
      </c>
      <c r="G25" s="94">
        <v>-332892.85666666669</v>
      </c>
      <c r="H25" s="94">
        <v>-10.953425500411297</v>
      </c>
      <c r="I25" s="121" t="s">
        <v>2891</v>
      </c>
      <c r="J25" s="94">
        <v>20619639.440000001</v>
      </c>
      <c r="K25" s="94">
        <v>12000000</v>
      </c>
      <c r="L25" s="94">
        <v>1000000</v>
      </c>
      <c r="M25" s="94">
        <v>862990.20000000007</v>
      </c>
      <c r="N25" s="94">
        <v>-137009.79999999999</v>
      </c>
      <c r="O25" s="94">
        <v>-13.700979999999999</v>
      </c>
      <c r="P25" s="121" t="s">
        <v>2891</v>
      </c>
      <c r="Q25" s="94">
        <v>3884029.02</v>
      </c>
      <c r="R25" s="94">
        <v>3580867</v>
      </c>
      <c r="S25" s="94">
        <v>298405.58333333337</v>
      </c>
      <c r="T25" s="94">
        <v>281448.5</v>
      </c>
      <c r="U25" s="94">
        <v>-16957.083333333336</v>
      </c>
      <c r="V25" s="94">
        <v>-5.6825623515198975</v>
      </c>
      <c r="W25" s="121" t="s">
        <v>2891</v>
      </c>
      <c r="X25" s="94">
        <v>9419930.6600000001</v>
      </c>
      <c r="Y25" s="94">
        <v>6248495.5999999996</v>
      </c>
      <c r="Z25" s="94">
        <v>520707.96666666667</v>
      </c>
      <c r="AA25" s="94">
        <v>180571.8</v>
      </c>
      <c r="AB25" s="94">
        <v>-340136.16666666669</v>
      </c>
      <c r="AC25" s="94">
        <v>-65.32186723473086</v>
      </c>
      <c r="AD25" s="121" t="s">
        <v>2891</v>
      </c>
      <c r="AE25" s="94">
        <v>7163120.9699999997</v>
      </c>
      <c r="AF25" s="94">
        <v>6918789.46</v>
      </c>
      <c r="AG25" s="94">
        <v>576565.78833333333</v>
      </c>
      <c r="AH25" s="94">
        <v>173121.59999999998</v>
      </c>
      <c r="AI25" s="94">
        <v>-403444.18833333335</v>
      </c>
      <c r="AJ25" s="94">
        <v>-69.973660681387472</v>
      </c>
      <c r="AK25" s="121" t="s">
        <v>2891</v>
      </c>
      <c r="AL25" s="94">
        <v>3608539.86</v>
      </c>
      <c r="AM25" s="94">
        <v>1946000</v>
      </c>
      <c r="AN25" s="94">
        <v>162166.66666666669</v>
      </c>
      <c r="AO25" s="94">
        <v>160981.20000000001</v>
      </c>
      <c r="AP25" s="94">
        <v>-1185.4666666666667</v>
      </c>
      <c r="AQ25" s="94">
        <v>-0.73101747173689624</v>
      </c>
      <c r="AR25" s="121" t="s">
        <v>2891</v>
      </c>
      <c r="AS25" s="94">
        <v>22029094.809999999</v>
      </c>
      <c r="AT25" s="94">
        <v>4000000</v>
      </c>
      <c r="AU25" s="94">
        <v>333333.33333333337</v>
      </c>
      <c r="AV25" s="94">
        <v>352319.3</v>
      </c>
      <c r="AW25" s="94">
        <v>18985.966666666671</v>
      </c>
      <c r="AX25" s="94">
        <v>5.6957899999999997</v>
      </c>
      <c r="AY25" s="121" t="s">
        <v>2892</v>
      </c>
      <c r="AZ25" s="94">
        <v>5077891.8</v>
      </c>
      <c r="BA25" s="94">
        <v>2495800</v>
      </c>
      <c r="BB25" s="94">
        <v>207983.33333333334</v>
      </c>
      <c r="BC25" s="94">
        <v>234473.03</v>
      </c>
      <c r="BD25" s="94">
        <v>26489.696666666667</v>
      </c>
      <c r="BE25" s="94">
        <v>12.736451638753104</v>
      </c>
      <c r="BF25" s="121" t="s">
        <v>2892</v>
      </c>
      <c r="BG25" s="94">
        <v>8207626.2599999998</v>
      </c>
      <c r="BH25" s="94">
        <v>7162808.2000000002</v>
      </c>
      <c r="BI25" s="94">
        <v>596900.68333333335</v>
      </c>
      <c r="BJ25" s="94">
        <v>157993.39000000001</v>
      </c>
      <c r="BK25" s="94">
        <v>-438907.29333333333</v>
      </c>
      <c r="BL25" s="94">
        <v>-73.531042196550786</v>
      </c>
      <c r="BM25" s="121" t="s">
        <v>2891</v>
      </c>
      <c r="BN25" s="94">
        <v>14293297.539999999</v>
      </c>
      <c r="BO25" s="94">
        <v>4450000</v>
      </c>
      <c r="BP25" s="94">
        <v>370833.33333333337</v>
      </c>
      <c r="BQ25" s="94">
        <v>225269.64</v>
      </c>
      <c r="BR25" s="94">
        <v>-145563.69333333333</v>
      </c>
      <c r="BS25" s="94">
        <v>-39.253130786516856</v>
      </c>
      <c r="BT25" s="121" t="s">
        <v>2891</v>
      </c>
      <c r="BU25" s="94">
        <v>11210512</v>
      </c>
      <c r="BV25" s="94">
        <v>2530000</v>
      </c>
      <c r="BW25" s="94">
        <v>210833.33333333334</v>
      </c>
      <c r="BX25" s="94">
        <v>227435.95</v>
      </c>
      <c r="BY25" s="94">
        <v>16602.616666666669</v>
      </c>
      <c r="BZ25" s="94">
        <v>7.8747588932806325</v>
      </c>
      <c r="CA25" s="121" t="s">
        <v>2892</v>
      </c>
      <c r="CB25" s="94">
        <v>20154130.25</v>
      </c>
      <c r="CC25" s="94">
        <v>17383581.449999999</v>
      </c>
      <c r="CD25" s="94">
        <v>1448631.7875000001</v>
      </c>
      <c r="CE25" s="94">
        <v>318148.7</v>
      </c>
      <c r="CF25" s="94">
        <v>-1130483.0874999999</v>
      </c>
      <c r="CG25" s="94">
        <v>-78.037987103054647</v>
      </c>
      <c r="CH25" s="121" t="s">
        <v>2891</v>
      </c>
      <c r="CI25" s="94">
        <v>2222143.2000000002</v>
      </c>
      <c r="CJ25" s="94">
        <v>1650000</v>
      </c>
      <c r="CK25" s="94">
        <v>137500</v>
      </c>
      <c r="CL25" s="94">
        <v>105886.5</v>
      </c>
      <c r="CM25" s="94">
        <v>-31613.5</v>
      </c>
      <c r="CN25" s="94">
        <v>-22.991636363636363</v>
      </c>
      <c r="CO25" s="121" t="s">
        <v>2891</v>
      </c>
      <c r="CP25" s="94">
        <v>5319770.53</v>
      </c>
      <c r="CQ25" s="94">
        <v>2848644.97</v>
      </c>
      <c r="CR25" s="94">
        <v>237387.08083333337</v>
      </c>
      <c r="CS25" s="94">
        <v>227753.40000000002</v>
      </c>
      <c r="CT25" s="94">
        <v>-9633.6808333333338</v>
      </c>
      <c r="CU25" s="94">
        <v>-4.0582161419715286</v>
      </c>
      <c r="CV25" s="121" t="s">
        <v>2891</v>
      </c>
      <c r="CW25" s="94">
        <v>5365317.33</v>
      </c>
      <c r="CX25" s="94">
        <v>1960000</v>
      </c>
      <c r="CY25" s="94">
        <v>163333.33333333334</v>
      </c>
      <c r="CZ25" s="94">
        <v>113370.1</v>
      </c>
      <c r="DA25" s="94">
        <v>-49963.233333333337</v>
      </c>
      <c r="DB25" s="94">
        <v>-30.589734693877553</v>
      </c>
      <c r="DC25" s="121" t="s">
        <v>2891</v>
      </c>
      <c r="DD25" s="94">
        <v>1434552.26</v>
      </c>
      <c r="DE25" s="94">
        <v>1465000</v>
      </c>
      <c r="DF25" s="94">
        <v>122083.33333333333</v>
      </c>
      <c r="DG25" s="94">
        <v>96939</v>
      </c>
      <c r="DH25" s="94">
        <v>-25144.333333333336</v>
      </c>
      <c r="DI25" s="94">
        <v>-20.596040955631398</v>
      </c>
      <c r="DJ25" s="121" t="s">
        <v>2891</v>
      </c>
      <c r="DK25" s="15">
        <f t="shared" si="39"/>
        <v>245298558.90000001</v>
      </c>
      <c r="DL25" s="15">
        <f t="shared" si="40"/>
        <v>176109986.67999998</v>
      </c>
      <c r="DM25" s="15">
        <f t="shared" si="36"/>
        <v>9425832.2233333327</v>
      </c>
      <c r="DN25" s="15">
        <f t="shared" si="41"/>
        <v>6424976.1199999992</v>
      </c>
      <c r="DO25" s="15">
        <f t="shared" si="37"/>
        <v>-3000856.1033333335</v>
      </c>
      <c r="DP25" s="15">
        <f t="shared" si="42"/>
        <v>-31.836510901443955</v>
      </c>
      <c r="DQ25" s="15" t="str">
        <f t="shared" si="38"/>
        <v>Not OK</v>
      </c>
    </row>
    <row r="26" spans="1:197" s="25" customFormat="1" ht="15" customHeight="1">
      <c r="A26" s="36" t="s">
        <v>2827</v>
      </c>
      <c r="B26" s="36" t="s">
        <v>2828</v>
      </c>
      <c r="C26" s="94">
        <v>116673590.89</v>
      </c>
      <c r="D26" s="94">
        <v>108532000</v>
      </c>
      <c r="E26" s="94">
        <v>9044333.333333334</v>
      </c>
      <c r="F26" s="94">
        <v>6070222.8500000006</v>
      </c>
      <c r="G26" s="94">
        <v>-2974110.4833333334</v>
      </c>
      <c r="H26" s="94">
        <v>-32.883689418788926</v>
      </c>
      <c r="I26" s="121" t="s">
        <v>2891</v>
      </c>
      <c r="J26" s="94">
        <v>26951801.960000001</v>
      </c>
      <c r="K26" s="94">
        <v>29203700</v>
      </c>
      <c r="L26" s="94">
        <v>2433641.6666666665</v>
      </c>
      <c r="M26" s="94">
        <v>1625966.6199999999</v>
      </c>
      <c r="N26" s="94">
        <v>-807675.04666666663</v>
      </c>
      <c r="O26" s="94">
        <v>-33.187919886863654</v>
      </c>
      <c r="P26" s="121" t="s">
        <v>2891</v>
      </c>
      <c r="Q26" s="94">
        <v>7203922.4500000002</v>
      </c>
      <c r="R26" s="94">
        <v>6578706</v>
      </c>
      <c r="S26" s="94">
        <v>548225.5</v>
      </c>
      <c r="T26" s="94">
        <v>351302.3</v>
      </c>
      <c r="U26" s="94">
        <v>-196923.2</v>
      </c>
      <c r="V26" s="94">
        <v>-35.920109516977959</v>
      </c>
      <c r="W26" s="121" t="s">
        <v>2891</v>
      </c>
      <c r="X26" s="94">
        <v>4928415.5599999996</v>
      </c>
      <c r="Y26" s="94">
        <v>4126350</v>
      </c>
      <c r="Z26" s="94">
        <v>343862.5</v>
      </c>
      <c r="AA26" s="94">
        <v>515279.92000000004</v>
      </c>
      <c r="AB26" s="94">
        <v>171417.42</v>
      </c>
      <c r="AC26" s="94">
        <v>49.850571085826459</v>
      </c>
      <c r="AD26" s="121" t="s">
        <v>2892</v>
      </c>
      <c r="AE26" s="94">
        <v>5916425.9000000004</v>
      </c>
      <c r="AF26" s="94">
        <v>7726555.0099999998</v>
      </c>
      <c r="AG26" s="94">
        <v>643879.58416666673</v>
      </c>
      <c r="AH26" s="94">
        <v>660920.36</v>
      </c>
      <c r="AI26" s="94">
        <v>17040.775833333333</v>
      </c>
      <c r="AJ26" s="94">
        <v>2.6465780640316701</v>
      </c>
      <c r="AK26" s="121" t="s">
        <v>2892</v>
      </c>
      <c r="AL26" s="94">
        <v>3051945.3</v>
      </c>
      <c r="AM26" s="94">
        <v>4912300</v>
      </c>
      <c r="AN26" s="94">
        <v>409358.33333333337</v>
      </c>
      <c r="AO26" s="94">
        <v>79443.97</v>
      </c>
      <c r="AP26" s="94">
        <v>-329914.36333333334</v>
      </c>
      <c r="AQ26" s="94">
        <v>-80.593049284449236</v>
      </c>
      <c r="AR26" s="121" t="s">
        <v>2891</v>
      </c>
      <c r="AS26" s="94">
        <v>17297611.440000001</v>
      </c>
      <c r="AT26" s="94">
        <v>18000000</v>
      </c>
      <c r="AU26" s="94">
        <v>1500000</v>
      </c>
      <c r="AV26" s="94">
        <v>4082629.6900000004</v>
      </c>
      <c r="AW26" s="94">
        <v>2582629.69</v>
      </c>
      <c r="AX26" s="94">
        <v>172.17531266666666</v>
      </c>
      <c r="AY26" s="121" t="s">
        <v>2892</v>
      </c>
      <c r="AZ26" s="94">
        <v>5212081.4400000004</v>
      </c>
      <c r="BA26" s="94">
        <v>2435800</v>
      </c>
      <c r="BB26" s="94">
        <v>202983.33333333334</v>
      </c>
      <c r="BC26" s="94">
        <v>98475.37999999999</v>
      </c>
      <c r="BD26" s="94">
        <v>-104507.95333333334</v>
      </c>
      <c r="BE26" s="94">
        <v>-51.485977502257981</v>
      </c>
      <c r="BF26" s="121" t="s">
        <v>2891</v>
      </c>
      <c r="BG26" s="94">
        <v>6534093.46</v>
      </c>
      <c r="BH26" s="94">
        <v>6942181.5199999996</v>
      </c>
      <c r="BI26" s="94">
        <v>578515.12666666671</v>
      </c>
      <c r="BJ26" s="94">
        <v>434052.04000000004</v>
      </c>
      <c r="BK26" s="94">
        <v>-144463.08666666667</v>
      </c>
      <c r="BL26" s="94">
        <v>-24.971358570871828</v>
      </c>
      <c r="BM26" s="121" t="s">
        <v>2891</v>
      </c>
      <c r="BN26" s="94">
        <v>3463492.74</v>
      </c>
      <c r="BO26" s="94">
        <v>2963044.05</v>
      </c>
      <c r="BP26" s="94">
        <v>246920.33749999999</v>
      </c>
      <c r="BQ26" s="94">
        <v>265416.25</v>
      </c>
      <c r="BR26" s="94">
        <v>18495.912499999999</v>
      </c>
      <c r="BS26" s="94">
        <v>7.4906395671032975</v>
      </c>
      <c r="BT26" s="121" t="s">
        <v>2892</v>
      </c>
      <c r="BU26" s="94">
        <v>8189046.9800000004</v>
      </c>
      <c r="BV26" s="94">
        <v>3335300</v>
      </c>
      <c r="BW26" s="94">
        <v>277941.66666666669</v>
      </c>
      <c r="BX26" s="94">
        <v>125663.41</v>
      </c>
      <c r="BY26" s="94">
        <v>-152278.25666666668</v>
      </c>
      <c r="BZ26" s="94">
        <v>-54.787847569933739</v>
      </c>
      <c r="CA26" s="121" t="s">
        <v>2891</v>
      </c>
      <c r="CB26" s="94">
        <v>15256057.1</v>
      </c>
      <c r="CC26" s="94">
        <v>17064741</v>
      </c>
      <c r="CD26" s="94">
        <v>1422061.75</v>
      </c>
      <c r="CE26" s="94">
        <v>872225.85</v>
      </c>
      <c r="CF26" s="94">
        <v>-549835.9</v>
      </c>
      <c r="CG26" s="94">
        <v>-38.664699335313678</v>
      </c>
      <c r="CH26" s="121" t="s">
        <v>2891</v>
      </c>
      <c r="CI26" s="94">
        <v>4372607.53</v>
      </c>
      <c r="CJ26" s="94">
        <v>2442700</v>
      </c>
      <c r="CK26" s="94">
        <v>203558.33333333334</v>
      </c>
      <c r="CL26" s="94">
        <v>293217.58</v>
      </c>
      <c r="CM26" s="94">
        <v>89659.246666666673</v>
      </c>
      <c r="CN26" s="94">
        <v>44.045972080075323</v>
      </c>
      <c r="CO26" s="121" t="s">
        <v>2892</v>
      </c>
      <c r="CP26" s="94">
        <v>75924844.180000007</v>
      </c>
      <c r="CQ26" s="94">
        <v>4270400</v>
      </c>
      <c r="CR26" s="94">
        <v>355866.66666666674</v>
      </c>
      <c r="CS26" s="94">
        <v>398277.47000000003</v>
      </c>
      <c r="CT26" s="94">
        <v>42410.803333333337</v>
      </c>
      <c r="CU26" s="94">
        <v>11.917610528287749</v>
      </c>
      <c r="CV26" s="121" t="s">
        <v>2892</v>
      </c>
      <c r="CW26" s="94">
        <v>6307483.7999999998</v>
      </c>
      <c r="CX26" s="94">
        <v>3450000</v>
      </c>
      <c r="CY26" s="94">
        <v>287500</v>
      </c>
      <c r="CZ26" s="94">
        <v>557929.01</v>
      </c>
      <c r="DA26" s="94">
        <v>270429.01</v>
      </c>
      <c r="DB26" s="94">
        <v>94.062264347826087</v>
      </c>
      <c r="DC26" s="121" t="s">
        <v>2892</v>
      </c>
      <c r="DD26" s="94">
        <v>5018554.08</v>
      </c>
      <c r="DE26" s="94">
        <v>4500000</v>
      </c>
      <c r="DF26" s="94">
        <v>375000</v>
      </c>
      <c r="DG26" s="94">
        <v>343289.17</v>
      </c>
      <c r="DH26" s="94">
        <v>-31710.83</v>
      </c>
      <c r="DI26" s="94">
        <v>-8.4562213333333336</v>
      </c>
      <c r="DJ26" s="121" t="s">
        <v>2891</v>
      </c>
      <c r="DK26" s="15">
        <f t="shared" si="39"/>
        <v>305969812.29000002</v>
      </c>
      <c r="DL26" s="15">
        <f t="shared" si="40"/>
        <v>209280077.58000001</v>
      </c>
      <c r="DM26" s="15">
        <f t="shared" si="36"/>
        <v>18873648.131666668</v>
      </c>
      <c r="DN26" s="15">
        <f t="shared" si="41"/>
        <v>16774311.870000003</v>
      </c>
      <c r="DO26" s="15">
        <f t="shared" si="37"/>
        <v>-2099336.2616666649</v>
      </c>
      <c r="DP26" s="15">
        <f t="shared" si="42"/>
        <v>-11.123107981145134</v>
      </c>
      <c r="DQ26" s="15" t="str">
        <f t="shared" si="38"/>
        <v>Not OK</v>
      </c>
    </row>
    <row r="27" spans="1:197" s="25" customFormat="1" ht="15" customHeight="1">
      <c r="A27" s="36" t="s">
        <v>2829</v>
      </c>
      <c r="B27" s="36" t="s">
        <v>2830</v>
      </c>
      <c r="C27" s="94">
        <v>31848503.329999998</v>
      </c>
      <c r="D27" s="94">
        <v>30300000</v>
      </c>
      <c r="E27" s="94">
        <v>2525000</v>
      </c>
      <c r="F27" s="94">
        <v>3424144.31</v>
      </c>
      <c r="G27" s="94">
        <v>899144.31</v>
      </c>
      <c r="H27" s="94">
        <v>35.609675643564358</v>
      </c>
      <c r="I27" s="121" t="s">
        <v>2892</v>
      </c>
      <c r="J27" s="94">
        <v>14839440.09</v>
      </c>
      <c r="K27" s="94">
        <v>17000000</v>
      </c>
      <c r="L27" s="94">
        <v>1416666.6666666667</v>
      </c>
      <c r="M27" s="94">
        <v>1539951.99</v>
      </c>
      <c r="N27" s="94">
        <v>123285.32333333333</v>
      </c>
      <c r="O27" s="94">
        <v>8.7024934117647064</v>
      </c>
      <c r="P27" s="121" t="s">
        <v>2892</v>
      </c>
      <c r="Q27" s="94">
        <v>2526789.98</v>
      </c>
      <c r="R27" s="94">
        <v>2693972</v>
      </c>
      <c r="S27" s="94">
        <v>224497.66666666669</v>
      </c>
      <c r="T27" s="94">
        <v>246650.62</v>
      </c>
      <c r="U27" s="94">
        <v>22152.953333333335</v>
      </c>
      <c r="V27" s="94">
        <v>9.8677877869554695</v>
      </c>
      <c r="W27" s="121" t="s">
        <v>2892</v>
      </c>
      <c r="X27" s="94">
        <v>2744658.54</v>
      </c>
      <c r="Y27" s="94">
        <v>2935000</v>
      </c>
      <c r="Z27" s="94">
        <v>244583.33333333334</v>
      </c>
      <c r="AA27" s="94">
        <v>299750.23</v>
      </c>
      <c r="AB27" s="94">
        <v>55166.896666666675</v>
      </c>
      <c r="AC27" s="94">
        <v>22.555460306643951</v>
      </c>
      <c r="AD27" s="121" t="s">
        <v>2892</v>
      </c>
      <c r="AE27" s="94">
        <v>1850080.32</v>
      </c>
      <c r="AF27" s="94">
        <v>2136200</v>
      </c>
      <c r="AG27" s="94">
        <v>178016.66666666669</v>
      </c>
      <c r="AH27" s="94">
        <v>229375.65</v>
      </c>
      <c r="AI27" s="94">
        <v>51358.983333333337</v>
      </c>
      <c r="AJ27" s="94">
        <v>28.850660050557064</v>
      </c>
      <c r="AK27" s="121" t="s">
        <v>2892</v>
      </c>
      <c r="AL27" s="94">
        <v>1560159.29</v>
      </c>
      <c r="AM27" s="94">
        <v>1778000</v>
      </c>
      <c r="AN27" s="94">
        <v>148166.66666666666</v>
      </c>
      <c r="AO27" s="94">
        <v>153502.09</v>
      </c>
      <c r="AP27" s="94">
        <v>5335.4233333333332</v>
      </c>
      <c r="AQ27" s="94">
        <v>3.6009606299212598</v>
      </c>
      <c r="AR27" s="121" t="s">
        <v>2892</v>
      </c>
      <c r="AS27" s="94">
        <v>7659838.7800000003</v>
      </c>
      <c r="AT27" s="94">
        <v>9500000</v>
      </c>
      <c r="AU27" s="94">
        <v>791666.66666666674</v>
      </c>
      <c r="AV27" s="94">
        <v>731551.66</v>
      </c>
      <c r="AW27" s="94">
        <v>-60115.006666666668</v>
      </c>
      <c r="AX27" s="94">
        <v>-7.5934745263157897</v>
      </c>
      <c r="AY27" s="121" t="s">
        <v>2891</v>
      </c>
      <c r="AZ27" s="94">
        <v>1688641.88</v>
      </c>
      <c r="BA27" s="94">
        <v>2431803</v>
      </c>
      <c r="BB27" s="94">
        <v>202650.25</v>
      </c>
      <c r="BC27" s="94">
        <v>224639.56</v>
      </c>
      <c r="BD27" s="94">
        <v>21989.31</v>
      </c>
      <c r="BE27" s="94">
        <v>10.850867442798615</v>
      </c>
      <c r="BF27" s="121" t="s">
        <v>2892</v>
      </c>
      <c r="BG27" s="94">
        <v>2358606.66</v>
      </c>
      <c r="BH27" s="94">
        <v>2610731</v>
      </c>
      <c r="BI27" s="94">
        <v>217560.91666666666</v>
      </c>
      <c r="BJ27" s="94">
        <v>202638.26</v>
      </c>
      <c r="BK27" s="94">
        <v>-14922.656666666669</v>
      </c>
      <c r="BL27" s="94">
        <v>-6.8590705055404024</v>
      </c>
      <c r="BM27" s="121" t="s">
        <v>2891</v>
      </c>
      <c r="BN27" s="94">
        <v>2242154.16</v>
      </c>
      <c r="BO27" s="94">
        <v>2500000</v>
      </c>
      <c r="BP27" s="94">
        <v>208333.33333333334</v>
      </c>
      <c r="BQ27" s="94">
        <v>214485.92</v>
      </c>
      <c r="BR27" s="94">
        <v>6152.586666666667</v>
      </c>
      <c r="BS27" s="94">
        <v>2.9532416000000001</v>
      </c>
      <c r="BT27" s="121" t="s">
        <v>2892</v>
      </c>
      <c r="BU27" s="94">
        <v>2221782.7200000002</v>
      </c>
      <c r="BV27" s="94">
        <v>1920000</v>
      </c>
      <c r="BW27" s="94">
        <v>160000</v>
      </c>
      <c r="BX27" s="94">
        <v>195892.23</v>
      </c>
      <c r="BY27" s="94">
        <v>35892.230000000003</v>
      </c>
      <c r="BZ27" s="94">
        <v>22.43264375</v>
      </c>
      <c r="CA27" s="121" t="s">
        <v>2892</v>
      </c>
      <c r="CB27" s="94">
        <v>4695583.53</v>
      </c>
      <c r="CC27" s="94">
        <v>4894259.29</v>
      </c>
      <c r="CD27" s="94">
        <v>407854.94083333336</v>
      </c>
      <c r="CE27" s="94">
        <v>470655.79</v>
      </c>
      <c r="CF27" s="94">
        <v>62800.849166666674</v>
      </c>
      <c r="CG27" s="94">
        <v>15.397839496157957</v>
      </c>
      <c r="CH27" s="121" t="s">
        <v>2892</v>
      </c>
      <c r="CI27" s="94">
        <v>1211824.1000000001</v>
      </c>
      <c r="CJ27" s="94">
        <v>1400000</v>
      </c>
      <c r="CK27" s="94">
        <v>116666.66666666667</v>
      </c>
      <c r="CL27" s="94">
        <v>121593.72</v>
      </c>
      <c r="CM27" s="94">
        <v>4927.0533333333333</v>
      </c>
      <c r="CN27" s="94">
        <v>4.2231885714285715</v>
      </c>
      <c r="CO27" s="121" t="s">
        <v>2892</v>
      </c>
      <c r="CP27" s="94">
        <v>3181943.3</v>
      </c>
      <c r="CQ27" s="94">
        <v>3317000</v>
      </c>
      <c r="CR27" s="94">
        <v>276416.66666666669</v>
      </c>
      <c r="CS27" s="94">
        <v>291757.76999999996</v>
      </c>
      <c r="CT27" s="94">
        <v>15341.103333333334</v>
      </c>
      <c r="CU27" s="94">
        <v>5.5499921615918</v>
      </c>
      <c r="CV27" s="121" t="s">
        <v>2892</v>
      </c>
      <c r="CW27" s="94">
        <v>2275051.88</v>
      </c>
      <c r="CX27" s="94">
        <v>2096000</v>
      </c>
      <c r="CY27" s="94">
        <v>174666.66666666669</v>
      </c>
      <c r="CZ27" s="94">
        <v>203412.46000000002</v>
      </c>
      <c r="DA27" s="94">
        <v>28745.793333333339</v>
      </c>
      <c r="DB27" s="94">
        <v>16.457515267175573</v>
      </c>
      <c r="DC27" s="121" t="s">
        <v>2892</v>
      </c>
      <c r="DD27" s="94">
        <v>1697902.5</v>
      </c>
      <c r="DE27" s="94">
        <v>1720000</v>
      </c>
      <c r="DF27" s="94">
        <v>143333.33333333334</v>
      </c>
      <c r="DG27" s="94">
        <v>170017.80999999997</v>
      </c>
      <c r="DH27" s="94">
        <v>26684.476666666666</v>
      </c>
      <c r="DI27" s="94">
        <v>18.617076744186047</v>
      </c>
      <c r="DJ27" s="121" t="s">
        <v>2892</v>
      </c>
      <c r="DK27" s="15">
        <f t="shared" si="39"/>
        <v>96715322.929999977</v>
      </c>
      <c r="DL27" s="15">
        <f t="shared" si="40"/>
        <v>101436665.29000001</v>
      </c>
      <c r="DM27" s="15">
        <f t="shared" si="36"/>
        <v>7436080.4408333348</v>
      </c>
      <c r="DN27" s="15">
        <f t="shared" si="41"/>
        <v>8720020.0700000003</v>
      </c>
      <c r="DO27" s="15">
        <f t="shared" si="37"/>
        <v>1283939.6291666655</v>
      </c>
      <c r="DP27" s="15">
        <f t="shared" si="42"/>
        <v>17.266349381002382</v>
      </c>
      <c r="DQ27" s="15" t="str">
        <f t="shared" si="38"/>
        <v>OK</v>
      </c>
    </row>
    <row r="28" spans="1:197" s="25" customFormat="1" ht="15" customHeight="1">
      <c r="A28" s="36" t="s">
        <v>2831</v>
      </c>
      <c r="B28" s="36" t="s">
        <v>2832</v>
      </c>
      <c r="C28" s="94">
        <v>37942135.759999998</v>
      </c>
      <c r="D28" s="94">
        <v>36070000</v>
      </c>
      <c r="E28" s="94">
        <v>3005833.3333333335</v>
      </c>
      <c r="F28" s="94">
        <v>2710018.8499999996</v>
      </c>
      <c r="G28" s="94">
        <v>-295814.48333333334</v>
      </c>
      <c r="H28" s="94">
        <v>-9.8413468256168564</v>
      </c>
      <c r="I28" s="121" t="s">
        <v>2891</v>
      </c>
      <c r="J28" s="94">
        <v>8400180.8200000003</v>
      </c>
      <c r="K28" s="94">
        <v>9580000</v>
      </c>
      <c r="L28" s="94">
        <v>798333.33333333337</v>
      </c>
      <c r="M28" s="94">
        <v>1268122.07</v>
      </c>
      <c r="N28" s="94">
        <v>469788.73666666663</v>
      </c>
      <c r="O28" s="94">
        <v>58.846188308977041</v>
      </c>
      <c r="P28" s="121" t="s">
        <v>2892</v>
      </c>
      <c r="Q28" s="94">
        <v>3538724.06</v>
      </c>
      <c r="R28" s="94">
        <v>5360000</v>
      </c>
      <c r="S28" s="94">
        <v>446666.66666666669</v>
      </c>
      <c r="T28" s="94">
        <v>276409.41000000003</v>
      </c>
      <c r="U28" s="94">
        <v>-170257.25666666668</v>
      </c>
      <c r="V28" s="94">
        <v>-38.117296268656716</v>
      </c>
      <c r="W28" s="121" t="s">
        <v>2891</v>
      </c>
      <c r="X28" s="94">
        <v>4208340.0199999996</v>
      </c>
      <c r="Y28" s="94">
        <v>2680000</v>
      </c>
      <c r="Z28" s="94">
        <v>223333.33333333334</v>
      </c>
      <c r="AA28" s="94">
        <v>281868.68</v>
      </c>
      <c r="AB28" s="94">
        <v>58535.346666666672</v>
      </c>
      <c r="AC28" s="94">
        <v>26.20985671641791</v>
      </c>
      <c r="AD28" s="121" t="s">
        <v>2892</v>
      </c>
      <c r="AE28" s="94">
        <v>3115716.97</v>
      </c>
      <c r="AF28" s="94">
        <v>3070361.8</v>
      </c>
      <c r="AG28" s="94">
        <v>255863.48333333337</v>
      </c>
      <c r="AH28" s="94">
        <v>311464.65999999997</v>
      </c>
      <c r="AI28" s="94">
        <v>55601.176666666674</v>
      </c>
      <c r="AJ28" s="94">
        <v>21.730797979573616</v>
      </c>
      <c r="AK28" s="121" t="s">
        <v>2892</v>
      </c>
      <c r="AL28" s="94">
        <v>1829066.94</v>
      </c>
      <c r="AM28" s="94">
        <v>2015000</v>
      </c>
      <c r="AN28" s="94">
        <v>167916.66666666669</v>
      </c>
      <c r="AO28" s="94">
        <v>21068</v>
      </c>
      <c r="AP28" s="94">
        <v>-146848.66666666666</v>
      </c>
      <c r="AQ28" s="94">
        <v>-87.453300248138945</v>
      </c>
      <c r="AR28" s="121" t="s">
        <v>2891</v>
      </c>
      <c r="AS28" s="94">
        <v>9129605.4499999993</v>
      </c>
      <c r="AT28" s="94">
        <v>8540324.1300000008</v>
      </c>
      <c r="AU28" s="94">
        <v>711693.67749999999</v>
      </c>
      <c r="AV28" s="94">
        <v>647679.12000000011</v>
      </c>
      <c r="AW28" s="94">
        <v>-64014.557500000003</v>
      </c>
      <c r="AX28" s="94">
        <v>-8.9946784022118837</v>
      </c>
      <c r="AY28" s="121" t="s">
        <v>2891</v>
      </c>
      <c r="AZ28" s="94">
        <v>3410351.38</v>
      </c>
      <c r="BA28" s="94">
        <v>2502500</v>
      </c>
      <c r="BB28" s="94">
        <v>208541.66666666669</v>
      </c>
      <c r="BC28" s="94">
        <v>67278.8</v>
      </c>
      <c r="BD28" s="94">
        <v>-141262.86666666667</v>
      </c>
      <c r="BE28" s="94">
        <v>-67.738437562437568</v>
      </c>
      <c r="BF28" s="121" t="s">
        <v>2891</v>
      </c>
      <c r="BG28" s="94">
        <v>4021384.89</v>
      </c>
      <c r="BH28" s="94">
        <v>3129399.84</v>
      </c>
      <c r="BI28" s="94">
        <v>260783.32</v>
      </c>
      <c r="BJ28" s="94">
        <v>153788.28</v>
      </c>
      <c r="BK28" s="94">
        <v>-106995.04</v>
      </c>
      <c r="BL28" s="94">
        <v>-41.028329572612236</v>
      </c>
      <c r="BM28" s="121" t="s">
        <v>2891</v>
      </c>
      <c r="BN28" s="94">
        <v>3475824.29</v>
      </c>
      <c r="BO28" s="94">
        <v>4605812.79</v>
      </c>
      <c r="BP28" s="94">
        <v>383817.73249999998</v>
      </c>
      <c r="BQ28" s="94">
        <v>115966.60999999999</v>
      </c>
      <c r="BR28" s="94">
        <v>-267851.1225</v>
      </c>
      <c r="BS28" s="94">
        <v>-69.786020764426254</v>
      </c>
      <c r="BT28" s="121" t="s">
        <v>2891</v>
      </c>
      <c r="BU28" s="94">
        <v>4775349.9000000004</v>
      </c>
      <c r="BV28" s="94">
        <v>3522000</v>
      </c>
      <c r="BW28" s="94">
        <v>293500</v>
      </c>
      <c r="BX28" s="94">
        <v>156636.07</v>
      </c>
      <c r="BY28" s="94">
        <v>-136863.93</v>
      </c>
      <c r="BZ28" s="94">
        <v>-46.631662691652473</v>
      </c>
      <c r="CA28" s="121" t="s">
        <v>2891</v>
      </c>
      <c r="CB28" s="94">
        <v>5227573.05</v>
      </c>
      <c r="CC28" s="94">
        <v>6940145.4400000004</v>
      </c>
      <c r="CD28" s="94">
        <v>578345.45333333337</v>
      </c>
      <c r="CE28" s="94">
        <v>621252.55000000005</v>
      </c>
      <c r="CF28" s="94">
        <v>42907.096666666672</v>
      </c>
      <c r="CG28" s="94">
        <v>7.418939047479097</v>
      </c>
      <c r="CH28" s="121" t="s">
        <v>2892</v>
      </c>
      <c r="CI28" s="94">
        <v>1044625.85</v>
      </c>
      <c r="CJ28" s="94">
        <v>1577600</v>
      </c>
      <c r="CK28" s="94">
        <v>131466.66666666666</v>
      </c>
      <c r="CL28" s="94">
        <v>36231.949999999997</v>
      </c>
      <c r="CM28" s="94">
        <v>-95234.716666666674</v>
      </c>
      <c r="CN28" s="94">
        <v>-72.440200304259633</v>
      </c>
      <c r="CO28" s="121" t="s">
        <v>2891</v>
      </c>
      <c r="CP28" s="94">
        <v>5637979.2800000003</v>
      </c>
      <c r="CQ28" s="94">
        <v>4331820</v>
      </c>
      <c r="CR28" s="94">
        <v>360985</v>
      </c>
      <c r="CS28" s="94">
        <v>238497.31</v>
      </c>
      <c r="CT28" s="94">
        <v>-122487.69</v>
      </c>
      <c r="CU28" s="94">
        <v>-33.931517930107901</v>
      </c>
      <c r="CV28" s="121" t="s">
        <v>2891</v>
      </c>
      <c r="CW28" s="94">
        <v>2608805.7000000002</v>
      </c>
      <c r="CX28" s="94">
        <v>1960000</v>
      </c>
      <c r="CY28" s="94">
        <v>163333.33333333334</v>
      </c>
      <c r="CZ28" s="94">
        <v>135987.65</v>
      </c>
      <c r="DA28" s="94">
        <v>-27345.683333333338</v>
      </c>
      <c r="DB28" s="94">
        <v>-16.742255102040815</v>
      </c>
      <c r="DC28" s="121" t="s">
        <v>2891</v>
      </c>
      <c r="DD28" s="94">
        <v>2973303.94</v>
      </c>
      <c r="DE28" s="94">
        <v>2560063.84</v>
      </c>
      <c r="DF28" s="94">
        <v>213338.65333333335</v>
      </c>
      <c r="DG28" s="94">
        <v>121876.46</v>
      </c>
      <c r="DH28" s="94">
        <v>-91462.193333333344</v>
      </c>
      <c r="DI28" s="94">
        <v>-42.871834008639411</v>
      </c>
      <c r="DJ28" s="121" t="s">
        <v>2891</v>
      </c>
      <c r="DK28" s="15">
        <f t="shared" si="39"/>
        <v>107778227.56999999</v>
      </c>
      <c r="DL28" s="15">
        <f t="shared" si="40"/>
        <v>105865027.84</v>
      </c>
      <c r="DM28" s="15">
        <f t="shared" si="36"/>
        <v>8203752.3200000012</v>
      </c>
      <c r="DN28" s="15">
        <f t="shared" si="41"/>
        <v>7164146.4700000007</v>
      </c>
      <c r="DO28" s="15">
        <f t="shared" si="37"/>
        <v>-1039605.8500000006</v>
      </c>
      <c r="DP28" s="15">
        <f t="shared" si="42"/>
        <v>-12.672321267739106</v>
      </c>
      <c r="DQ28" s="15" t="str">
        <f t="shared" si="38"/>
        <v>Not OK</v>
      </c>
    </row>
    <row r="29" spans="1:197" s="25" customFormat="1" ht="15" customHeight="1">
      <c r="A29" s="36" t="s">
        <v>2833</v>
      </c>
      <c r="B29" s="36" t="s">
        <v>2834</v>
      </c>
      <c r="C29" s="94">
        <v>90666275.810000002</v>
      </c>
      <c r="D29" s="94">
        <v>92500000</v>
      </c>
      <c r="E29" s="94">
        <v>7708333.333333333</v>
      </c>
      <c r="F29" s="94">
        <v>7284343.3699999992</v>
      </c>
      <c r="G29" s="94">
        <v>-423989.96333333338</v>
      </c>
      <c r="H29" s="94">
        <v>-5.5004103351351352</v>
      </c>
      <c r="I29" s="121" t="s">
        <v>2891</v>
      </c>
      <c r="J29" s="94">
        <v>48722754.759999998</v>
      </c>
      <c r="K29" s="94">
        <v>55000000</v>
      </c>
      <c r="L29" s="94">
        <v>4583333.333333333</v>
      </c>
      <c r="M29" s="94">
        <v>5061651.99</v>
      </c>
      <c r="N29" s="94">
        <v>478318.65666666668</v>
      </c>
      <c r="O29" s="94">
        <v>10.43604341818182</v>
      </c>
      <c r="P29" s="121" t="s">
        <v>2892</v>
      </c>
      <c r="Q29" s="94">
        <v>3245445.72</v>
      </c>
      <c r="R29" s="94">
        <v>4026367</v>
      </c>
      <c r="S29" s="94">
        <v>335530.58333333337</v>
      </c>
      <c r="T29" s="94">
        <v>289390.38</v>
      </c>
      <c r="U29" s="94">
        <v>-46140.203333333338</v>
      </c>
      <c r="V29" s="94">
        <v>-13.751415109452267</v>
      </c>
      <c r="W29" s="121" t="s">
        <v>2891</v>
      </c>
      <c r="X29" s="94">
        <v>7942984.3700000001</v>
      </c>
      <c r="Y29" s="94">
        <v>7691200</v>
      </c>
      <c r="Z29" s="94">
        <v>640933.33333333337</v>
      </c>
      <c r="AA29" s="94">
        <v>656387.04</v>
      </c>
      <c r="AB29" s="94">
        <v>15453.706666666667</v>
      </c>
      <c r="AC29" s="94">
        <v>2.4111254420636574</v>
      </c>
      <c r="AD29" s="121" t="s">
        <v>2892</v>
      </c>
      <c r="AE29" s="94">
        <v>6761487.6500000004</v>
      </c>
      <c r="AF29" s="94">
        <v>7361094.1799999997</v>
      </c>
      <c r="AG29" s="94">
        <v>613424.51500000001</v>
      </c>
      <c r="AH29" s="94">
        <v>640885.10999999987</v>
      </c>
      <c r="AI29" s="94">
        <v>27460.595000000001</v>
      </c>
      <c r="AJ29" s="94">
        <v>4.4766054059642535</v>
      </c>
      <c r="AK29" s="121" t="s">
        <v>2892</v>
      </c>
      <c r="AL29" s="94">
        <v>3802421.16</v>
      </c>
      <c r="AM29" s="94">
        <v>3960000</v>
      </c>
      <c r="AN29" s="94">
        <v>330000</v>
      </c>
      <c r="AO29" s="94">
        <v>319786.81</v>
      </c>
      <c r="AP29" s="94">
        <v>-10213.19</v>
      </c>
      <c r="AQ29" s="94">
        <v>-3.0949060606060605</v>
      </c>
      <c r="AR29" s="121" t="s">
        <v>2891</v>
      </c>
      <c r="AS29" s="94">
        <v>95290470.010000005</v>
      </c>
      <c r="AT29" s="94">
        <v>20000000</v>
      </c>
      <c r="AU29" s="94">
        <v>1666666.6666666667</v>
      </c>
      <c r="AV29" s="94">
        <v>7988394.5700000012</v>
      </c>
      <c r="AW29" s="94">
        <v>6321727.9033333333</v>
      </c>
      <c r="AX29" s="94">
        <v>379.30367419999999</v>
      </c>
      <c r="AY29" s="121" t="s">
        <v>2892</v>
      </c>
      <c r="AZ29" s="94">
        <v>4055891.64</v>
      </c>
      <c r="BA29" s="94">
        <v>4151400</v>
      </c>
      <c r="BB29" s="94">
        <v>345950</v>
      </c>
      <c r="BC29" s="94">
        <v>290087.45</v>
      </c>
      <c r="BD29" s="94">
        <v>-55862.55</v>
      </c>
      <c r="BE29" s="94">
        <v>-16.147579129932073</v>
      </c>
      <c r="BF29" s="121" t="s">
        <v>2891</v>
      </c>
      <c r="BG29" s="94">
        <v>5932102.6500000004</v>
      </c>
      <c r="BH29" s="94">
        <v>5776434.4400000004</v>
      </c>
      <c r="BI29" s="94">
        <v>481369.53666666668</v>
      </c>
      <c r="BJ29" s="94">
        <v>477827.19999999995</v>
      </c>
      <c r="BK29" s="94">
        <v>-3542.336666666667</v>
      </c>
      <c r="BL29" s="94">
        <v>-0.73588717125646119</v>
      </c>
      <c r="BM29" s="121" t="s">
        <v>2891</v>
      </c>
      <c r="BN29" s="94">
        <v>7869701.7199999997</v>
      </c>
      <c r="BO29" s="94">
        <v>7842763.7699999996</v>
      </c>
      <c r="BP29" s="94">
        <v>653563.64749999996</v>
      </c>
      <c r="BQ29" s="94">
        <v>679624.86</v>
      </c>
      <c r="BR29" s="94">
        <v>26061.212500000001</v>
      </c>
      <c r="BS29" s="94">
        <v>3.9875553971964144</v>
      </c>
      <c r="BT29" s="121" t="s">
        <v>2892</v>
      </c>
      <c r="BU29" s="94">
        <v>6558986.6200000001</v>
      </c>
      <c r="BV29" s="94">
        <v>6324152.7199999997</v>
      </c>
      <c r="BW29" s="94">
        <v>527012.72666666668</v>
      </c>
      <c r="BX29" s="94">
        <v>545385.13</v>
      </c>
      <c r="BY29" s="94">
        <v>18372.403333333335</v>
      </c>
      <c r="BZ29" s="94">
        <v>3.4861403536757098</v>
      </c>
      <c r="CA29" s="121" t="s">
        <v>2892</v>
      </c>
      <c r="CB29" s="94">
        <v>14776432.720000001</v>
      </c>
      <c r="CC29" s="94">
        <v>15180779.859999999</v>
      </c>
      <c r="CD29" s="94">
        <v>1265064.9883333333</v>
      </c>
      <c r="CE29" s="94">
        <v>1380479.46</v>
      </c>
      <c r="CF29" s="94">
        <v>115414.47166666666</v>
      </c>
      <c r="CG29" s="94">
        <v>9.1232049523969572</v>
      </c>
      <c r="CH29" s="121" t="s">
        <v>2892</v>
      </c>
      <c r="CI29" s="94">
        <v>3099674.7</v>
      </c>
      <c r="CJ29" s="94">
        <v>3100000</v>
      </c>
      <c r="CK29" s="94">
        <v>258333.33333333337</v>
      </c>
      <c r="CL29" s="94">
        <v>257641.66999999995</v>
      </c>
      <c r="CM29" s="94">
        <v>-691.66333333333341</v>
      </c>
      <c r="CN29" s="94">
        <v>-0.26774064516129031</v>
      </c>
      <c r="CO29" s="121" t="s">
        <v>2891</v>
      </c>
      <c r="CP29" s="94">
        <v>9229461.9700000007</v>
      </c>
      <c r="CQ29" s="94">
        <v>6210731.7300000004</v>
      </c>
      <c r="CR29" s="94">
        <v>517560.97749999998</v>
      </c>
      <c r="CS29" s="94">
        <v>535163.57999999996</v>
      </c>
      <c r="CT29" s="94">
        <v>17602.602500000001</v>
      </c>
      <c r="CU29" s="94">
        <v>3.4010683311223944</v>
      </c>
      <c r="CV29" s="121" t="s">
        <v>2892</v>
      </c>
      <c r="CW29" s="94">
        <v>4481257.26</v>
      </c>
      <c r="CX29" s="94">
        <v>5522885.7000000002</v>
      </c>
      <c r="CY29" s="94">
        <v>460240.47499999998</v>
      </c>
      <c r="CZ29" s="94">
        <v>377408.35999999993</v>
      </c>
      <c r="DA29" s="94">
        <v>-82832.115000000005</v>
      </c>
      <c r="DB29" s="94">
        <v>-17.997572899254457</v>
      </c>
      <c r="DC29" s="121" t="s">
        <v>2891</v>
      </c>
      <c r="DD29" s="94">
        <v>4471321.22</v>
      </c>
      <c r="DE29" s="94">
        <v>4300000</v>
      </c>
      <c r="DF29" s="94">
        <v>358333.33333333337</v>
      </c>
      <c r="DG29" s="94">
        <v>380755.07</v>
      </c>
      <c r="DH29" s="94">
        <v>22421.736666666668</v>
      </c>
      <c r="DI29" s="94">
        <v>6.2572288372093023</v>
      </c>
      <c r="DJ29" s="121" t="s">
        <v>2892</v>
      </c>
      <c r="DK29" s="15">
        <f t="shared" si="39"/>
        <v>276584096.04000002</v>
      </c>
      <c r="DL29" s="15">
        <f t="shared" si="40"/>
        <v>203527809.40000001</v>
      </c>
      <c r="DM29" s="15">
        <f t="shared" si="36"/>
        <v>20745650.783333331</v>
      </c>
      <c r="DN29" s="15">
        <f t="shared" si="41"/>
        <v>27165212.050000001</v>
      </c>
      <c r="DO29" s="15">
        <f t="shared" si="37"/>
        <v>6419561.2666666694</v>
      </c>
      <c r="DP29" s="15">
        <f t="shared" si="42"/>
        <v>30.944130573257432</v>
      </c>
      <c r="DQ29" s="15" t="str">
        <f t="shared" si="38"/>
        <v>OK</v>
      </c>
    </row>
    <row r="30" spans="1:197" s="25" customFormat="1" ht="15" customHeight="1">
      <c r="A30" s="36" t="s">
        <v>2835</v>
      </c>
      <c r="B30" s="36" t="s">
        <v>2836</v>
      </c>
      <c r="C30" s="94">
        <v>733538.08</v>
      </c>
      <c r="D30" s="94">
        <v>750000</v>
      </c>
      <c r="E30" s="94">
        <v>62500</v>
      </c>
      <c r="F30" s="94">
        <v>216199</v>
      </c>
      <c r="G30" s="94">
        <v>153699</v>
      </c>
      <c r="H30" s="94">
        <v>245.91839999999999</v>
      </c>
      <c r="I30" s="121" t="s">
        <v>2892</v>
      </c>
      <c r="J30" s="94">
        <v>165206.9</v>
      </c>
      <c r="K30" s="94">
        <v>50000</v>
      </c>
      <c r="L30" s="94">
        <v>4166.6666666666661</v>
      </c>
      <c r="M30" s="94">
        <v>42293.47</v>
      </c>
      <c r="N30" s="94">
        <v>38126.803333333337</v>
      </c>
      <c r="O30" s="94">
        <v>915.04327999999998</v>
      </c>
      <c r="P30" s="121" t="s">
        <v>2892</v>
      </c>
      <c r="Q30" s="94">
        <v>6687.06</v>
      </c>
      <c r="R30" s="94">
        <v>4047</v>
      </c>
      <c r="S30" s="94">
        <v>337.25</v>
      </c>
      <c r="T30" s="94">
        <v>618.54</v>
      </c>
      <c r="U30" s="94">
        <v>281.29000000000002</v>
      </c>
      <c r="V30" s="94">
        <v>83.406968124536689</v>
      </c>
      <c r="W30" s="121" t="s">
        <v>2892</v>
      </c>
      <c r="X30" s="94">
        <v>13244.89</v>
      </c>
      <c r="Y30" s="94">
        <v>-20000</v>
      </c>
      <c r="Z30" s="94">
        <v>-1666.6666666666665</v>
      </c>
      <c r="AA30" s="94">
        <v>2149.15</v>
      </c>
      <c r="AB30" s="94">
        <v>3815.8166666666666</v>
      </c>
      <c r="AC30" s="94">
        <v>-228.94900000000001</v>
      </c>
      <c r="AD30" s="121" t="s">
        <v>2892</v>
      </c>
      <c r="AE30" s="94">
        <v>47567.62</v>
      </c>
      <c r="AF30" s="94">
        <v>9534.94</v>
      </c>
      <c r="AG30" s="94">
        <v>794.57833333333326</v>
      </c>
      <c r="AH30" s="94">
        <v>529.24</v>
      </c>
      <c r="AI30" s="94">
        <v>-265.33833333333331</v>
      </c>
      <c r="AJ30" s="94">
        <v>-33.3936028962951</v>
      </c>
      <c r="AK30" s="121" t="s">
        <v>2891</v>
      </c>
      <c r="AL30" s="94">
        <v>974.04</v>
      </c>
      <c r="AM30" s="95"/>
      <c r="AN30" s="95"/>
      <c r="AO30" s="94">
        <v>0</v>
      </c>
      <c r="AP30" s="95"/>
      <c r="AQ30" s="95"/>
      <c r="AR30" s="121" t="s">
        <v>2897</v>
      </c>
      <c r="AS30" s="94">
        <v>111526.06</v>
      </c>
      <c r="AT30" s="94">
        <v>150000</v>
      </c>
      <c r="AU30" s="94">
        <v>12500</v>
      </c>
      <c r="AV30" s="94">
        <v>29753.38</v>
      </c>
      <c r="AW30" s="94">
        <v>17253.38</v>
      </c>
      <c r="AX30" s="94">
        <v>138.02704</v>
      </c>
      <c r="AY30" s="121" t="s">
        <v>2892</v>
      </c>
      <c r="AZ30" s="94">
        <v>3207.84</v>
      </c>
      <c r="BA30" s="94">
        <v>12000</v>
      </c>
      <c r="BB30" s="94">
        <v>1000</v>
      </c>
      <c r="BC30" s="94">
        <v>409.08</v>
      </c>
      <c r="BD30" s="94">
        <v>-590.91999999999996</v>
      </c>
      <c r="BE30" s="94">
        <v>-59.091999999999999</v>
      </c>
      <c r="BF30" s="121" t="s">
        <v>2891</v>
      </c>
      <c r="BG30" s="94">
        <v>9720.4500000000007</v>
      </c>
      <c r="BH30" s="94">
        <v>6500</v>
      </c>
      <c r="BI30" s="94">
        <v>541.66666666666663</v>
      </c>
      <c r="BJ30" s="94">
        <v>321.08999999999997</v>
      </c>
      <c r="BK30" s="94">
        <v>-220.57666666666665</v>
      </c>
      <c r="BL30" s="94">
        <v>-40.721846153846158</v>
      </c>
      <c r="BM30" s="121" t="s">
        <v>2891</v>
      </c>
      <c r="BN30" s="94">
        <v>30952.25</v>
      </c>
      <c r="BO30" s="94">
        <v>25000</v>
      </c>
      <c r="BP30" s="94">
        <v>2083.333333333333</v>
      </c>
      <c r="BQ30" s="94">
        <v>1783.3899999999999</v>
      </c>
      <c r="BR30" s="94">
        <v>-299.94333333333333</v>
      </c>
      <c r="BS30" s="94">
        <v>-14.39728</v>
      </c>
      <c r="BT30" s="121" t="s">
        <v>2891</v>
      </c>
      <c r="BU30" s="94">
        <v>31976.77</v>
      </c>
      <c r="BV30" s="94">
        <v>500</v>
      </c>
      <c r="BW30" s="94">
        <v>41.666666666666664</v>
      </c>
      <c r="BX30" s="94">
        <v>1173.83</v>
      </c>
      <c r="BY30" s="94">
        <v>1132.1633333333332</v>
      </c>
      <c r="BZ30" s="94">
        <v>2717.1919999999996</v>
      </c>
      <c r="CA30" s="121" t="s">
        <v>2892</v>
      </c>
      <c r="CB30" s="94">
        <v>272502.53000000003</v>
      </c>
      <c r="CC30" s="94">
        <v>245399.61</v>
      </c>
      <c r="CD30" s="94">
        <v>20449.967499999999</v>
      </c>
      <c r="CE30" s="94">
        <v>11392.46</v>
      </c>
      <c r="CF30" s="94">
        <v>-9057.5074999999997</v>
      </c>
      <c r="CG30" s="94">
        <v>-44.291060609265024</v>
      </c>
      <c r="CH30" s="121" t="s">
        <v>2891</v>
      </c>
      <c r="CI30" s="94">
        <v>6156.09</v>
      </c>
      <c r="CJ30" s="94">
        <v>10000</v>
      </c>
      <c r="CK30" s="94">
        <v>833.33333333333326</v>
      </c>
      <c r="CL30" s="94">
        <v>254.72</v>
      </c>
      <c r="CM30" s="94">
        <v>-578.61333333333323</v>
      </c>
      <c r="CN30" s="94">
        <v>-69.433599999999998</v>
      </c>
      <c r="CO30" s="121" t="s">
        <v>2891</v>
      </c>
      <c r="CP30" s="94">
        <v>0</v>
      </c>
      <c r="CQ30" s="95"/>
      <c r="CR30" s="95"/>
      <c r="CS30" s="94">
        <v>0</v>
      </c>
      <c r="CT30" s="95"/>
      <c r="CU30" s="95"/>
      <c r="CV30" s="121" t="s">
        <v>2897</v>
      </c>
      <c r="CW30" s="94">
        <v>0</v>
      </c>
      <c r="CX30" s="95"/>
      <c r="CY30" s="95"/>
      <c r="CZ30" s="94">
        <v>0</v>
      </c>
      <c r="DA30" s="95"/>
      <c r="DB30" s="95"/>
      <c r="DC30" s="121" t="s">
        <v>2897</v>
      </c>
      <c r="DD30" s="94">
        <v>6354.61</v>
      </c>
      <c r="DE30" s="94">
        <v>10000</v>
      </c>
      <c r="DF30" s="94">
        <v>833.33333333333326</v>
      </c>
      <c r="DG30" s="94">
        <v>8.52</v>
      </c>
      <c r="DH30" s="94">
        <v>-824.81333333333316</v>
      </c>
      <c r="DI30" s="94">
        <v>-98.977599999999995</v>
      </c>
      <c r="DJ30" s="121" t="s">
        <v>2891</v>
      </c>
      <c r="DK30" s="15">
        <f t="shared" si="39"/>
        <v>49997163.050000012</v>
      </c>
      <c r="DL30" s="15">
        <f t="shared" si="40"/>
        <v>56202981.549999997</v>
      </c>
      <c r="DM30" s="15">
        <f t="shared" si="36"/>
        <v>104415.12916666667</v>
      </c>
      <c r="DN30" s="15">
        <f t="shared" si="41"/>
        <v>306885.87000000005</v>
      </c>
      <c r="DO30" s="15">
        <f t="shared" si="37"/>
        <v>202470.7408333334</v>
      </c>
      <c r="DP30" s="15">
        <f t="shared" si="42"/>
        <v>193.9093907647723</v>
      </c>
      <c r="DQ30" s="15" t="str">
        <f t="shared" si="38"/>
        <v>OK</v>
      </c>
    </row>
    <row r="31" spans="1:197" s="25" customFormat="1" ht="15" customHeight="1">
      <c r="A31" s="36" t="s">
        <v>2837</v>
      </c>
      <c r="B31" s="36" t="s">
        <v>2838</v>
      </c>
      <c r="C31" s="94">
        <v>53315447.369999997</v>
      </c>
      <c r="D31" s="94">
        <v>49960000</v>
      </c>
      <c r="E31" s="94">
        <v>4163333.3333333335</v>
      </c>
      <c r="F31" s="94">
        <v>4143010.25</v>
      </c>
      <c r="G31" s="94">
        <v>-20323.083333333332</v>
      </c>
      <c r="H31" s="94">
        <v>-0.48814451561249</v>
      </c>
      <c r="I31" s="121" t="s">
        <v>2891</v>
      </c>
      <c r="J31" s="94">
        <v>12064207.560000001</v>
      </c>
      <c r="K31" s="94">
        <v>12150000</v>
      </c>
      <c r="L31" s="94">
        <v>1012500</v>
      </c>
      <c r="M31" s="94">
        <v>1042497.5</v>
      </c>
      <c r="N31" s="94">
        <v>29997.5</v>
      </c>
      <c r="O31" s="94">
        <v>2.9627160493827165</v>
      </c>
      <c r="P31" s="121" t="s">
        <v>2892</v>
      </c>
      <c r="Q31" s="94">
        <v>7291722.9299999997</v>
      </c>
      <c r="R31" s="94">
        <v>10504538</v>
      </c>
      <c r="S31" s="94">
        <v>875378.16666666674</v>
      </c>
      <c r="T31" s="94">
        <v>504720</v>
      </c>
      <c r="U31" s="94">
        <v>-370658.16666666669</v>
      </c>
      <c r="V31" s="94">
        <v>-42.342633250505642</v>
      </c>
      <c r="W31" s="121" t="s">
        <v>2891</v>
      </c>
      <c r="X31" s="94">
        <v>8591784.1799999997</v>
      </c>
      <c r="Y31" s="94">
        <v>3480000</v>
      </c>
      <c r="Z31" s="94">
        <v>290000</v>
      </c>
      <c r="AA31" s="94">
        <v>1062894</v>
      </c>
      <c r="AB31" s="94">
        <v>772894</v>
      </c>
      <c r="AC31" s="94">
        <v>266.5151724137931</v>
      </c>
      <c r="AD31" s="121" t="s">
        <v>2892</v>
      </c>
      <c r="AE31" s="94">
        <v>6203625</v>
      </c>
      <c r="AF31" s="94">
        <v>6726500</v>
      </c>
      <c r="AG31" s="94">
        <v>560541.66666666674</v>
      </c>
      <c r="AH31" s="94">
        <v>3988085.75</v>
      </c>
      <c r="AI31" s="94">
        <v>3427544.0833333335</v>
      </c>
      <c r="AJ31" s="94">
        <v>611.46999182338504</v>
      </c>
      <c r="AK31" s="121" t="s">
        <v>2892</v>
      </c>
      <c r="AL31" s="94">
        <v>6680455.54</v>
      </c>
      <c r="AM31" s="94">
        <v>7110000</v>
      </c>
      <c r="AN31" s="94">
        <v>592500</v>
      </c>
      <c r="AO31" s="94">
        <v>0</v>
      </c>
      <c r="AP31" s="94">
        <v>-592500</v>
      </c>
      <c r="AQ31" s="94">
        <v>-100</v>
      </c>
      <c r="AR31" s="121" t="s">
        <v>2891</v>
      </c>
      <c r="AS31" s="94">
        <v>23104520.02</v>
      </c>
      <c r="AT31" s="94">
        <v>18000000</v>
      </c>
      <c r="AU31" s="94">
        <v>1500000</v>
      </c>
      <c r="AV31" s="94">
        <v>1536064.59</v>
      </c>
      <c r="AW31" s="94">
        <v>36064.589999999997</v>
      </c>
      <c r="AX31" s="94">
        <v>2.4043060000000001</v>
      </c>
      <c r="AY31" s="121" t="s">
        <v>2892</v>
      </c>
      <c r="AZ31" s="94">
        <v>6634696.2599999998</v>
      </c>
      <c r="BA31" s="94">
        <v>6013960</v>
      </c>
      <c r="BB31" s="94">
        <v>501163.33333333337</v>
      </c>
      <c r="BC31" s="94">
        <v>1805930</v>
      </c>
      <c r="BD31" s="94">
        <v>1304766.6666666665</v>
      </c>
      <c r="BE31" s="94">
        <v>260.34759127097618</v>
      </c>
      <c r="BF31" s="121" t="s">
        <v>2892</v>
      </c>
      <c r="BG31" s="94">
        <v>10004734.93</v>
      </c>
      <c r="BH31" s="94">
        <v>14791721</v>
      </c>
      <c r="BI31" s="94">
        <v>1232643.4166666667</v>
      </c>
      <c r="BJ31" s="94">
        <v>15364</v>
      </c>
      <c r="BK31" s="94">
        <v>-1217279.4166666665</v>
      </c>
      <c r="BL31" s="94">
        <v>-98.75357302912893</v>
      </c>
      <c r="BM31" s="121" t="s">
        <v>2891</v>
      </c>
      <c r="BN31" s="94">
        <v>12038020.01</v>
      </c>
      <c r="BO31" s="94">
        <v>8690000</v>
      </c>
      <c r="BP31" s="94">
        <v>724166.66666666674</v>
      </c>
      <c r="BQ31" s="94">
        <v>628115.65</v>
      </c>
      <c r="BR31" s="94">
        <v>-96051.016666666677</v>
      </c>
      <c r="BS31" s="94">
        <v>-13.26366168009206</v>
      </c>
      <c r="BT31" s="121" t="s">
        <v>2891</v>
      </c>
      <c r="BU31" s="94">
        <v>11234233</v>
      </c>
      <c r="BV31" s="94">
        <v>6721566</v>
      </c>
      <c r="BW31" s="94">
        <v>560130.5</v>
      </c>
      <c r="BX31" s="94">
        <v>141654</v>
      </c>
      <c r="BY31" s="94">
        <v>-418476.5</v>
      </c>
      <c r="BZ31" s="94">
        <v>-74.710536205402136</v>
      </c>
      <c r="CA31" s="121" t="s">
        <v>2891</v>
      </c>
      <c r="CB31" s="94">
        <v>12844122.66</v>
      </c>
      <c r="CC31" s="94">
        <v>14636523.25</v>
      </c>
      <c r="CD31" s="94">
        <v>1219710.2708333333</v>
      </c>
      <c r="CE31" s="94">
        <v>111579.17</v>
      </c>
      <c r="CF31" s="94">
        <v>-1108131.1008333333</v>
      </c>
      <c r="CG31" s="94">
        <v>-90.851993898209386</v>
      </c>
      <c r="CH31" s="121" t="s">
        <v>2891</v>
      </c>
      <c r="CI31" s="94">
        <v>4158133.66</v>
      </c>
      <c r="CJ31" s="94">
        <v>3024300</v>
      </c>
      <c r="CK31" s="94">
        <v>252025</v>
      </c>
      <c r="CL31" s="94">
        <v>9000</v>
      </c>
      <c r="CM31" s="94">
        <v>-243025</v>
      </c>
      <c r="CN31" s="94">
        <v>-96.428925701815288</v>
      </c>
      <c r="CO31" s="121" t="s">
        <v>2891</v>
      </c>
      <c r="CP31" s="94">
        <v>16865532.960000001</v>
      </c>
      <c r="CQ31" s="94">
        <v>14020000</v>
      </c>
      <c r="CR31" s="94">
        <v>1168333.3333333335</v>
      </c>
      <c r="CS31" s="94">
        <v>0</v>
      </c>
      <c r="CT31" s="94">
        <v>-1168333.3333333335</v>
      </c>
      <c r="CU31" s="94">
        <v>-100</v>
      </c>
      <c r="CV31" s="121" t="s">
        <v>2891</v>
      </c>
      <c r="CW31" s="94">
        <v>2757274.6</v>
      </c>
      <c r="CX31" s="94">
        <v>860000</v>
      </c>
      <c r="CY31" s="94">
        <v>71666.666666666672</v>
      </c>
      <c r="CZ31" s="94">
        <v>0</v>
      </c>
      <c r="DA31" s="94">
        <v>-71666.666666666672</v>
      </c>
      <c r="DB31" s="94">
        <v>-100</v>
      </c>
      <c r="DC31" s="121" t="s">
        <v>2891</v>
      </c>
      <c r="DD31" s="94">
        <v>3502422.93</v>
      </c>
      <c r="DE31" s="94">
        <v>3000000</v>
      </c>
      <c r="DF31" s="94">
        <v>250000</v>
      </c>
      <c r="DG31" s="94">
        <v>141774.6</v>
      </c>
      <c r="DH31" s="94">
        <v>-108225.4</v>
      </c>
      <c r="DI31" s="94">
        <v>-43.29016</v>
      </c>
      <c r="DJ31" s="121" t="s">
        <v>2891</v>
      </c>
      <c r="DK31" s="15">
        <f t="shared" si="39"/>
        <v>185391932.94999999</v>
      </c>
      <c r="DL31" s="15">
        <f t="shared" si="40"/>
        <v>167589108.25</v>
      </c>
      <c r="DM31" s="15">
        <f t="shared" si="36"/>
        <v>14974092.354166668</v>
      </c>
      <c r="DN31" s="15">
        <f t="shared" si="41"/>
        <v>15130689.51</v>
      </c>
      <c r="DO31" s="15">
        <f t="shared" si="37"/>
        <v>156597.15583333187</v>
      </c>
      <c r="DP31" s="15">
        <f t="shared" si="42"/>
        <v>1.0457872980178153</v>
      </c>
      <c r="DQ31" s="15" t="str">
        <f t="shared" si="38"/>
        <v>OK</v>
      </c>
    </row>
    <row r="32" spans="1:197" s="25" customFormat="1" ht="15" customHeight="1">
      <c r="A32" s="36" t="s">
        <v>2872</v>
      </c>
      <c r="B32" s="37" t="s">
        <v>2873</v>
      </c>
      <c r="C32" s="94">
        <v>462831.74</v>
      </c>
      <c r="D32" s="95"/>
      <c r="E32" s="95"/>
      <c r="F32" s="94">
        <v>3300</v>
      </c>
      <c r="G32" s="95"/>
      <c r="H32" s="95"/>
      <c r="I32" s="121" t="s">
        <v>2897</v>
      </c>
      <c r="J32" s="94">
        <v>429208.13</v>
      </c>
      <c r="K32" s="94">
        <v>216000</v>
      </c>
      <c r="L32" s="94">
        <v>18000</v>
      </c>
      <c r="M32" s="94">
        <v>2200</v>
      </c>
      <c r="N32" s="94">
        <v>-15800</v>
      </c>
      <c r="O32" s="94">
        <v>-87.777777777777771</v>
      </c>
      <c r="P32" s="121" t="s">
        <v>2891</v>
      </c>
      <c r="Q32" s="94">
        <v>0</v>
      </c>
      <c r="R32" s="94">
        <v>0</v>
      </c>
      <c r="S32" s="94">
        <v>0</v>
      </c>
      <c r="T32" s="94">
        <v>0</v>
      </c>
      <c r="U32" s="94">
        <v>0</v>
      </c>
      <c r="V32" s="95"/>
      <c r="W32" s="121" t="s">
        <v>2892</v>
      </c>
      <c r="X32" s="94">
        <v>0</v>
      </c>
      <c r="Y32" s="95"/>
      <c r="Z32" s="95"/>
      <c r="AA32" s="94">
        <v>0</v>
      </c>
      <c r="AB32" s="95"/>
      <c r="AC32" s="95"/>
      <c r="AD32" s="121" t="s">
        <v>2897</v>
      </c>
      <c r="AE32" s="94">
        <v>0</v>
      </c>
      <c r="AF32" s="94">
        <v>0</v>
      </c>
      <c r="AG32" s="94">
        <v>0</v>
      </c>
      <c r="AH32" s="94">
        <v>0</v>
      </c>
      <c r="AI32" s="94">
        <v>0</v>
      </c>
      <c r="AJ32" s="95"/>
      <c r="AK32" s="121" t="s">
        <v>2892</v>
      </c>
      <c r="AL32" s="94">
        <v>0</v>
      </c>
      <c r="AM32" s="95"/>
      <c r="AN32" s="95"/>
      <c r="AO32" s="94">
        <v>0</v>
      </c>
      <c r="AP32" s="95"/>
      <c r="AQ32" s="95"/>
      <c r="AR32" s="121" t="s">
        <v>2897</v>
      </c>
      <c r="AS32" s="94">
        <v>0</v>
      </c>
      <c r="AT32" s="95"/>
      <c r="AU32" s="95"/>
      <c r="AV32" s="94">
        <v>0</v>
      </c>
      <c r="AW32" s="95"/>
      <c r="AX32" s="95"/>
      <c r="AY32" s="121" t="s">
        <v>2897</v>
      </c>
      <c r="AZ32" s="94">
        <v>0</v>
      </c>
      <c r="BA32" s="95"/>
      <c r="BB32" s="95"/>
      <c r="BC32" s="94">
        <v>0</v>
      </c>
      <c r="BD32" s="95"/>
      <c r="BE32" s="95"/>
      <c r="BF32" s="121" t="s">
        <v>2897</v>
      </c>
      <c r="BG32" s="94">
        <v>0</v>
      </c>
      <c r="BH32" s="95"/>
      <c r="BI32" s="95"/>
      <c r="BJ32" s="94">
        <v>0</v>
      </c>
      <c r="BK32" s="95"/>
      <c r="BL32" s="95"/>
      <c r="BM32" s="121" t="s">
        <v>2897</v>
      </c>
      <c r="BN32" s="94">
        <v>0</v>
      </c>
      <c r="BO32" s="95"/>
      <c r="BP32" s="95"/>
      <c r="BQ32" s="94">
        <v>0</v>
      </c>
      <c r="BR32" s="95"/>
      <c r="BS32" s="95"/>
      <c r="BT32" s="121" t="s">
        <v>2897</v>
      </c>
      <c r="BU32" s="94">
        <v>0</v>
      </c>
      <c r="BV32" s="95"/>
      <c r="BW32" s="95"/>
      <c r="BX32" s="94">
        <v>0</v>
      </c>
      <c r="BY32" s="95"/>
      <c r="BZ32" s="95"/>
      <c r="CA32" s="121" t="s">
        <v>2897</v>
      </c>
      <c r="CB32" s="94">
        <v>0</v>
      </c>
      <c r="CC32" s="94">
        <v>0</v>
      </c>
      <c r="CD32" s="94">
        <v>0</v>
      </c>
      <c r="CE32" s="94">
        <v>0</v>
      </c>
      <c r="CF32" s="94">
        <v>0</v>
      </c>
      <c r="CG32" s="95"/>
      <c r="CH32" s="121" t="s">
        <v>2892</v>
      </c>
      <c r="CI32" s="94">
        <v>0</v>
      </c>
      <c r="CJ32" s="95"/>
      <c r="CK32" s="95"/>
      <c r="CL32" s="94">
        <v>0</v>
      </c>
      <c r="CM32" s="95"/>
      <c r="CN32" s="95"/>
      <c r="CO32" s="121" t="s">
        <v>2897</v>
      </c>
      <c r="CP32" s="94">
        <v>0</v>
      </c>
      <c r="CQ32" s="95"/>
      <c r="CR32" s="95"/>
      <c r="CS32" s="94">
        <v>0</v>
      </c>
      <c r="CT32" s="95"/>
      <c r="CU32" s="95"/>
      <c r="CV32" s="121" t="s">
        <v>2897</v>
      </c>
      <c r="CW32" s="94">
        <v>0</v>
      </c>
      <c r="CX32" s="95"/>
      <c r="CY32" s="95"/>
      <c r="CZ32" s="94">
        <v>0</v>
      </c>
      <c r="DA32" s="95"/>
      <c r="DB32" s="95"/>
      <c r="DC32" s="121" t="s">
        <v>2897</v>
      </c>
      <c r="DD32" s="94">
        <v>0</v>
      </c>
      <c r="DE32" s="95"/>
      <c r="DF32" s="95"/>
      <c r="DG32" s="94">
        <v>0</v>
      </c>
      <c r="DH32" s="95"/>
      <c r="DI32" s="95"/>
      <c r="DJ32" s="121" t="s">
        <v>2897</v>
      </c>
      <c r="DK32" s="15"/>
      <c r="DL32" s="15"/>
      <c r="DM32" s="15">
        <f t="shared" si="36"/>
        <v>18000</v>
      </c>
      <c r="DN32" s="15">
        <f t="shared" si="41"/>
        <v>5500</v>
      </c>
      <c r="DO32" s="15">
        <f t="shared" si="37"/>
        <v>-12500</v>
      </c>
      <c r="DP32" s="15">
        <f t="shared" si="42"/>
        <v>-69.444444444444443</v>
      </c>
      <c r="DQ32" s="15" t="str">
        <f t="shared" si="38"/>
        <v>Not OK</v>
      </c>
    </row>
    <row r="33" spans="1:197" s="26" customFormat="1" ht="13.5" customHeight="1">
      <c r="A33" s="17"/>
      <c r="B33" s="24" t="s">
        <v>2839</v>
      </c>
      <c r="C33" s="24">
        <f>SUM(C18:C32)</f>
        <v>1713316874.9299998</v>
      </c>
      <c r="D33" s="24">
        <f>SUM(D18:D32)</f>
        <v>1610537000</v>
      </c>
      <c r="E33" s="24">
        <f t="shared" ref="E33" si="43">SUM(E18:E32)</f>
        <v>134211416.66666664</v>
      </c>
      <c r="F33" s="24">
        <f>SUM(F18:F32)</f>
        <v>124660086.87</v>
      </c>
      <c r="G33" s="24">
        <f>F33-E33</f>
        <v>-9551329.7966666371</v>
      </c>
      <c r="H33" s="24">
        <f>G33/E33*100</f>
        <v>-7.1166298917689979</v>
      </c>
      <c r="I33" s="24"/>
      <c r="J33" s="24">
        <f>SUM(J18:J32)</f>
        <v>541523593.45999992</v>
      </c>
      <c r="K33" s="24">
        <f>SUM(K18:K32)</f>
        <v>524399700</v>
      </c>
      <c r="L33" s="24">
        <f t="shared" ref="L33" si="44">SUM(L18:L32)</f>
        <v>43699975</v>
      </c>
      <c r="M33" s="24">
        <f>SUM(M18:M32)</f>
        <v>41990544.550000004</v>
      </c>
      <c r="N33" s="24">
        <f>M33-L33</f>
        <v>-1709430.4499999955</v>
      </c>
      <c r="O33" s="24">
        <f>N33/L33*100</f>
        <v>-3.9117423980219566</v>
      </c>
      <c r="P33" s="24"/>
      <c r="Q33" s="24">
        <f>SUM(Q18:Q32)</f>
        <v>139442084.70000002</v>
      </c>
      <c r="R33" s="24">
        <f>SUM(R18:R32)</f>
        <v>140182202.27000001</v>
      </c>
      <c r="S33" s="24">
        <f t="shared" ref="S33" si="45">SUM(S18:S32)</f>
        <v>11681850.189166667</v>
      </c>
      <c r="T33" s="24">
        <f>SUM(T18:T32)</f>
        <v>9418670.5</v>
      </c>
      <c r="U33" s="24">
        <f>T33-S33</f>
        <v>-2263179.6891666669</v>
      </c>
      <c r="V33" s="24">
        <f>U33/S33*100</f>
        <v>-19.373469549074166</v>
      </c>
      <c r="W33" s="24"/>
      <c r="X33" s="24">
        <f>SUM(X18:X32)</f>
        <v>106002700.56999999</v>
      </c>
      <c r="Y33" s="24">
        <f>SUM(Y18:Y32)</f>
        <v>99662742.219999999</v>
      </c>
      <c r="Z33" s="24">
        <f t="shared" ref="Z33" si="46">SUM(Z18:Z32)</f>
        <v>8305228.5183333317</v>
      </c>
      <c r="AA33" s="24">
        <f>SUM(AA18:AA32)</f>
        <v>8689341.1799999997</v>
      </c>
      <c r="AB33" s="24">
        <f>AA33-Z33</f>
        <v>384112.66166666802</v>
      </c>
      <c r="AC33" s="24">
        <f>AB33/Z33*100</f>
        <v>4.6249499435055954</v>
      </c>
      <c r="AD33" s="24"/>
      <c r="AE33" s="24">
        <f>SUM(AE18:AE32)</f>
        <v>99512758.830000013</v>
      </c>
      <c r="AF33" s="24">
        <f>SUM(AF18:AF32)</f>
        <v>103531622.00999999</v>
      </c>
      <c r="AG33" s="24">
        <f t="shared" ref="AG33" si="47">SUM(AG18:AG32)</f>
        <v>8627635.1675000004</v>
      </c>
      <c r="AH33" s="24">
        <f>SUM(AH18:AH32)</f>
        <v>12317810.23</v>
      </c>
      <c r="AI33" s="24">
        <f>AH33-AG33</f>
        <v>3690175.0625</v>
      </c>
      <c r="AJ33" s="24">
        <f>AI33/AG33*100</f>
        <v>42.77157055041873</v>
      </c>
      <c r="AK33" s="24"/>
      <c r="AL33" s="24">
        <f>SUM(AL18:AL32)</f>
        <v>80958646.340000004</v>
      </c>
      <c r="AM33" s="24">
        <f>SUM(AM18:AM32)</f>
        <v>85390100</v>
      </c>
      <c r="AN33" s="24">
        <f t="shared" ref="AN33" si="48">SUM(AN18:AN32)</f>
        <v>7115841.666666667</v>
      </c>
      <c r="AO33" s="24">
        <f>SUM(AO18:AO32)</f>
        <v>6188604.7399999993</v>
      </c>
      <c r="AP33" s="24">
        <f>AO33-AN33</f>
        <v>-927236.92666666768</v>
      </c>
      <c r="AQ33" s="24">
        <f>AP33/AN33*100</f>
        <v>-13.030600877619317</v>
      </c>
      <c r="AR33" s="24"/>
      <c r="AS33" s="24">
        <f t="shared" ref="AS33" si="49">SUM(AS18:AS32)</f>
        <v>393647062.39999998</v>
      </c>
      <c r="AT33" s="24">
        <f t="shared" ref="AT33:AV33" si="50">SUM(AT18:AT32)</f>
        <v>290824996.32999998</v>
      </c>
      <c r="AU33" s="24">
        <f t="shared" si="50"/>
        <v>24235416.360833332</v>
      </c>
      <c r="AV33" s="24">
        <f t="shared" si="50"/>
        <v>33669312.390000001</v>
      </c>
      <c r="AW33" s="24">
        <f t="shared" ref="AW33" si="51">AV33-AU33</f>
        <v>9433896.0291666687</v>
      </c>
      <c r="AX33" s="24">
        <f>AW33/AU33*100</f>
        <v>38.926073679562258</v>
      </c>
      <c r="AY33" s="24"/>
      <c r="AZ33" s="24">
        <f>SUM(AZ18:AZ32)</f>
        <v>103816353.70999999</v>
      </c>
      <c r="BA33" s="24">
        <f t="shared" ref="BA33:BC33" si="52">SUM(BA18:BA32)</f>
        <v>86604687.099999994</v>
      </c>
      <c r="BB33" s="24">
        <f t="shared" si="52"/>
        <v>7217057.2583333328</v>
      </c>
      <c r="BC33" s="24">
        <f t="shared" si="52"/>
        <v>7670261.46</v>
      </c>
      <c r="BD33" s="24">
        <f t="shared" ref="BD33" si="53">BC33-BB33</f>
        <v>453204.20166666713</v>
      </c>
      <c r="BE33" s="24">
        <f>BD33/BB33*100</f>
        <v>6.2796259672647734</v>
      </c>
      <c r="BF33" s="24"/>
      <c r="BG33" s="24">
        <f t="shared" ref="BG33" si="54">SUM(BG18:BG32)</f>
        <v>109536515.43000001</v>
      </c>
      <c r="BH33" s="24">
        <f t="shared" ref="BH33:BJ33" si="55">SUM(BH18:BH32)</f>
        <v>113339238.55</v>
      </c>
      <c r="BI33" s="24">
        <f t="shared" si="55"/>
        <v>9444936.5458333343</v>
      </c>
      <c r="BJ33" s="24">
        <f t="shared" si="55"/>
        <v>6975755.8099999996</v>
      </c>
      <c r="BK33" s="24">
        <f t="shared" ref="BK33" si="56">BJ33-BI33</f>
        <v>-2469180.7358333347</v>
      </c>
      <c r="BL33" s="24">
        <f>BK33/BI33*100</f>
        <v>-26.142904442514464</v>
      </c>
      <c r="BM33" s="24"/>
      <c r="BN33" s="24">
        <f t="shared" ref="BN33" si="57">SUM(BN18:BN32)</f>
        <v>118357058.33999999</v>
      </c>
      <c r="BO33" s="24">
        <f t="shared" ref="BO33:BQ33" si="58">SUM(BO18:BO32)</f>
        <v>111391295.11</v>
      </c>
      <c r="BP33" s="24">
        <f t="shared" si="58"/>
        <v>9282607.9258333333</v>
      </c>
      <c r="BQ33" s="24">
        <f t="shared" si="58"/>
        <v>7233172.1800000006</v>
      </c>
      <c r="BR33" s="24">
        <f t="shared" ref="BR33" si="59">BQ33-BP33</f>
        <v>-2049435.7458333327</v>
      </c>
      <c r="BS33" s="24">
        <f>BR33/BP33*100</f>
        <v>-22.078232348150667</v>
      </c>
      <c r="BT33" s="24"/>
      <c r="BU33" s="24">
        <f t="shared" ref="BU33" si="60">SUM(BU18:BU32)</f>
        <v>123642490.05000001</v>
      </c>
      <c r="BV33" s="24">
        <f t="shared" ref="BV33:BX33" si="61">SUM(BV18:BV32)</f>
        <v>98523818.719999999</v>
      </c>
      <c r="BW33" s="24">
        <f t="shared" si="61"/>
        <v>8210318.2266666666</v>
      </c>
      <c r="BX33" s="24">
        <f t="shared" si="61"/>
        <v>7679787.4700000007</v>
      </c>
      <c r="BY33" s="24">
        <f t="shared" ref="BY33" si="62">BX33-BW33</f>
        <v>-530530.7566666659</v>
      </c>
      <c r="BZ33" s="24">
        <f>BY33/BW33*100</f>
        <v>-6.461756317112421</v>
      </c>
      <c r="CA33" s="24"/>
      <c r="CB33" s="24">
        <f t="shared" ref="CB33" si="63">SUM(CB18:CB32)</f>
        <v>193892258.37</v>
      </c>
      <c r="CC33" s="24">
        <f t="shared" ref="CC33:CD33" si="64">SUM(CC18:CC32)</f>
        <v>195287207.35999995</v>
      </c>
      <c r="CD33" s="24">
        <f t="shared" si="64"/>
        <v>16273933.946666667</v>
      </c>
      <c r="CE33" s="24">
        <f>SUM(CE18:CE32)</f>
        <v>13268815.789999997</v>
      </c>
      <c r="CF33" s="24">
        <f>CE33-CD33</f>
        <v>-3005118.15666667</v>
      </c>
      <c r="CG33" s="24">
        <f>CF33/CD33*100</f>
        <v>-18.465837249402121</v>
      </c>
      <c r="CH33" s="24"/>
      <c r="CI33" s="24">
        <f t="shared" ref="CI33" si="65">SUM(CI18:CI32)</f>
        <v>56328506.050000012</v>
      </c>
      <c r="CJ33" s="24">
        <f t="shared" ref="CJ33:CL33" si="66">SUM(CJ18:CJ32)</f>
        <v>50408600</v>
      </c>
      <c r="CK33" s="24">
        <f t="shared" si="66"/>
        <v>4200716.6666666679</v>
      </c>
      <c r="CL33" s="24">
        <f t="shared" si="66"/>
        <v>3652612.7500000009</v>
      </c>
      <c r="CM33" s="24">
        <f t="shared" ref="CM33" si="67">CL33-CK33</f>
        <v>-548103.91666666698</v>
      </c>
      <c r="CN33" s="24">
        <f>CM33/CK33*100</f>
        <v>-13.047866832246882</v>
      </c>
      <c r="CO33" s="24"/>
      <c r="CP33" s="24">
        <f t="shared" ref="CP33" si="68">SUM(CP18:CP32)</f>
        <v>219666278.78000003</v>
      </c>
      <c r="CQ33" s="24">
        <f t="shared" ref="CQ33:CS33" si="69">SUM(CQ18:CQ32)</f>
        <v>127230827.3</v>
      </c>
      <c r="CR33" s="24">
        <f t="shared" si="69"/>
        <v>10602568.941666666</v>
      </c>
      <c r="CS33" s="24">
        <f t="shared" si="69"/>
        <v>8320307.0899999989</v>
      </c>
      <c r="CT33" s="24">
        <f t="shared" ref="CT33" si="70">CS33-CR33</f>
        <v>-2282261.8516666675</v>
      </c>
      <c r="CU33" s="24">
        <f>CT33/CR33*100</f>
        <v>-21.525555402876808</v>
      </c>
      <c r="CV33" s="24"/>
      <c r="CW33" s="24">
        <f t="shared" ref="CW33" si="71">SUM(CW18:CW32)</f>
        <v>71784452.039999992</v>
      </c>
      <c r="CX33" s="24">
        <f t="shared" ref="CX33:CZ33" si="72">SUM(CX18:CX32)</f>
        <v>61538885.700000003</v>
      </c>
      <c r="CY33" s="24">
        <f t="shared" si="72"/>
        <v>5128240.4750000006</v>
      </c>
      <c r="CZ33" s="24">
        <f t="shared" si="72"/>
        <v>6386439.2599999998</v>
      </c>
      <c r="DA33" s="24">
        <f t="shared" ref="DA33" si="73">CZ33-CY33</f>
        <v>1258198.7849999992</v>
      </c>
      <c r="DB33" s="24">
        <f>DA33/CY33*100</f>
        <v>24.534707198963776</v>
      </c>
      <c r="DC33" s="24"/>
      <c r="DD33" s="24">
        <f t="shared" ref="DD33" si="74">SUM(DD18:DD32)</f>
        <v>71190458.450000003</v>
      </c>
      <c r="DE33" s="24">
        <f t="shared" ref="DE33:DF33" si="75">SUM(DE18:DE32)</f>
        <v>69613984.760000005</v>
      </c>
      <c r="DF33" s="24">
        <f t="shared" si="75"/>
        <v>5801165.3966666656</v>
      </c>
      <c r="DG33" s="24">
        <f>SUM(DG18:DG32)</f>
        <v>5517656.3899999987</v>
      </c>
      <c r="DH33" s="24">
        <f t="shared" ref="DH33" si="76">DG33-DF33</f>
        <v>-283509.00666666683</v>
      </c>
      <c r="DI33" s="24">
        <f t="shared" ref="DI33:DI36" si="77">DH33/DF33*100</f>
        <v>-4.8871043537143475</v>
      </c>
      <c r="DJ33" s="24"/>
      <c r="DK33" s="24">
        <f t="shared" ref="DK33" si="78">SUM(DK18:DK32)</f>
        <v>4182011425.7199998</v>
      </c>
      <c r="DL33" s="24">
        <f t="shared" ref="DL33:DN33" si="79">SUM(DL18:DL32)</f>
        <v>3806100907.4300003</v>
      </c>
      <c r="DM33" s="24">
        <f t="shared" si="79"/>
        <v>314038908.95249999</v>
      </c>
      <c r="DN33" s="24">
        <f t="shared" si="79"/>
        <v>303639178.65999997</v>
      </c>
      <c r="DO33" s="24">
        <f t="shared" ref="DO33" si="80">DN33-DM33</f>
        <v>-10399730.292500019</v>
      </c>
      <c r="DP33" s="24">
        <f t="shared" ref="DP33:DP35" si="81">DO33/DM33*100</f>
        <v>-3.311605662874415</v>
      </c>
      <c r="DQ33" s="24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5"/>
      <c r="EE33" s="25"/>
      <c r="EF33" s="25"/>
      <c r="EG33" s="25"/>
      <c r="EH33" s="25"/>
      <c r="EI33" s="25"/>
      <c r="EJ33" s="25"/>
      <c r="EK33" s="25"/>
      <c r="EL33" s="25"/>
      <c r="EM33" s="25"/>
      <c r="EN33" s="25"/>
      <c r="EO33" s="25"/>
      <c r="EP33" s="25"/>
      <c r="EQ33" s="25"/>
      <c r="ER33" s="25"/>
      <c r="ES33" s="25"/>
      <c r="ET33" s="25"/>
      <c r="EU33" s="25"/>
      <c r="EV33" s="25"/>
      <c r="EW33" s="25"/>
      <c r="EX33" s="25"/>
      <c r="EY33" s="25"/>
      <c r="EZ33" s="25"/>
      <c r="FA33" s="25"/>
      <c r="FB33" s="25"/>
      <c r="FC33" s="25"/>
      <c r="FD33" s="25"/>
      <c r="FE33" s="25"/>
      <c r="FF33" s="25"/>
      <c r="FG33" s="25"/>
      <c r="FH33" s="25"/>
      <c r="FI33" s="25"/>
      <c r="FJ33" s="25"/>
      <c r="FK33" s="25"/>
      <c r="FL33" s="25"/>
      <c r="FM33" s="25"/>
      <c r="FN33" s="25"/>
      <c r="FO33" s="25"/>
      <c r="FP33" s="25"/>
      <c r="FQ33" s="25"/>
      <c r="FR33" s="25"/>
      <c r="FS33" s="25"/>
      <c r="FT33" s="25"/>
      <c r="FU33" s="25"/>
      <c r="FV33" s="25"/>
      <c r="FW33" s="25"/>
      <c r="FX33" s="25"/>
      <c r="FY33" s="25"/>
      <c r="FZ33" s="25"/>
      <c r="GA33" s="25"/>
      <c r="GB33" s="25"/>
      <c r="GC33" s="25"/>
      <c r="GD33" s="25"/>
      <c r="GE33" s="25"/>
      <c r="GF33" s="25"/>
      <c r="GG33" s="25"/>
      <c r="GH33" s="25"/>
      <c r="GI33" s="25"/>
      <c r="GJ33" s="25"/>
      <c r="GK33" s="25"/>
      <c r="GL33" s="25"/>
      <c r="GM33" s="25"/>
      <c r="GN33" s="25"/>
      <c r="GO33" s="25"/>
    </row>
    <row r="34" spans="1:197" s="26" customFormat="1" ht="13.5" customHeight="1">
      <c r="A34" s="17"/>
      <c r="B34" s="27" t="s">
        <v>2847</v>
      </c>
      <c r="C34" s="17">
        <f>SUM(C5:C15)</f>
        <v>1934701320.3299999</v>
      </c>
      <c r="D34" s="17">
        <f t="shared" ref="D34:BO34" si="82">SUM(D5:D15)</f>
        <v>1596535000</v>
      </c>
      <c r="E34" s="17">
        <f t="shared" si="82"/>
        <v>133044583.33333333</v>
      </c>
      <c r="F34" s="17">
        <f>SUM(F5:F15)</f>
        <v>154068941.24000004</v>
      </c>
      <c r="G34" s="17">
        <f t="shared" si="82"/>
        <v>21024357.906666674</v>
      </c>
      <c r="H34" s="24">
        <f>G34/E34*100</f>
        <v>15.802490698919854</v>
      </c>
      <c r="I34" s="17">
        <f t="shared" si="82"/>
        <v>0</v>
      </c>
      <c r="J34" s="17">
        <f t="shared" si="82"/>
        <v>648655698.84000003</v>
      </c>
      <c r="K34" s="17">
        <f t="shared" si="82"/>
        <v>498126000</v>
      </c>
      <c r="L34" s="17">
        <f t="shared" si="82"/>
        <v>41510500</v>
      </c>
      <c r="M34" s="17">
        <f t="shared" si="82"/>
        <v>44106935.369999997</v>
      </c>
      <c r="N34" s="17">
        <f t="shared" si="82"/>
        <v>2596435.37</v>
      </c>
      <c r="O34" s="24">
        <f>N34/L34*100</f>
        <v>6.2548882090073601</v>
      </c>
      <c r="P34" s="17">
        <f t="shared" si="82"/>
        <v>0</v>
      </c>
      <c r="Q34" s="17">
        <f t="shared" si="82"/>
        <v>182012398.65000004</v>
      </c>
      <c r="R34" s="17">
        <f t="shared" si="82"/>
        <v>155307393.93000001</v>
      </c>
      <c r="S34" s="17">
        <f t="shared" si="82"/>
        <v>12942282.827500001</v>
      </c>
      <c r="T34" s="17">
        <f t="shared" si="82"/>
        <v>8930708.9700000007</v>
      </c>
      <c r="U34" s="17">
        <f t="shared" si="82"/>
        <v>-4011573.8574999995</v>
      </c>
      <c r="V34" s="24">
        <f>U34/S34*100</f>
        <v>-30.99587538742496</v>
      </c>
      <c r="W34" s="17">
        <f t="shared" si="82"/>
        <v>0</v>
      </c>
      <c r="X34" s="17">
        <f t="shared" si="82"/>
        <v>245499296.08000001</v>
      </c>
      <c r="Y34" s="17">
        <f t="shared" si="82"/>
        <v>97688499.599999994</v>
      </c>
      <c r="Z34" s="17">
        <f t="shared" si="82"/>
        <v>8140708.3000000007</v>
      </c>
      <c r="AA34" s="17">
        <f t="shared" si="82"/>
        <v>7894750.5599999996</v>
      </c>
      <c r="AB34" s="17">
        <f t="shared" si="82"/>
        <v>-245957.73999999993</v>
      </c>
      <c r="AC34" s="24">
        <f>AB34/Z34*100</f>
        <v>-3.0213309571600777</v>
      </c>
      <c r="AD34" s="17">
        <f t="shared" si="82"/>
        <v>0</v>
      </c>
      <c r="AE34" s="17">
        <f t="shared" si="82"/>
        <v>130642076.21999998</v>
      </c>
      <c r="AF34" s="17">
        <f t="shared" si="82"/>
        <v>100001165.19999999</v>
      </c>
      <c r="AG34" s="17">
        <f t="shared" si="82"/>
        <v>8333430.4333333345</v>
      </c>
      <c r="AH34" s="17">
        <f t="shared" si="82"/>
        <v>5834424.1300000008</v>
      </c>
      <c r="AI34" s="17">
        <f t="shared" si="82"/>
        <v>-2499006.3033333337</v>
      </c>
      <c r="AJ34" s="24">
        <f>AI34/AG34*100</f>
        <v>-29.98772622301405</v>
      </c>
      <c r="AK34" s="17">
        <f t="shared" si="82"/>
        <v>0</v>
      </c>
      <c r="AL34" s="17">
        <f t="shared" si="82"/>
        <v>92235806.320000008</v>
      </c>
      <c r="AM34" s="17">
        <f t="shared" si="82"/>
        <v>82740600</v>
      </c>
      <c r="AN34" s="17">
        <f t="shared" si="82"/>
        <v>6895050</v>
      </c>
      <c r="AO34" s="17">
        <f t="shared" si="82"/>
        <v>4847820.16</v>
      </c>
      <c r="AP34" s="17">
        <f t="shared" si="82"/>
        <v>-2047229.8400000003</v>
      </c>
      <c r="AQ34" s="24">
        <f>AP34/AN34*100</f>
        <v>-29.691297960130825</v>
      </c>
      <c r="AR34" s="17">
        <f t="shared" si="82"/>
        <v>0</v>
      </c>
      <c r="AS34" s="17">
        <f t="shared" si="82"/>
        <v>465110782.51999998</v>
      </c>
      <c r="AT34" s="17">
        <f t="shared" si="82"/>
        <v>281200000</v>
      </c>
      <c r="AU34" s="17">
        <f t="shared" si="82"/>
        <v>23433333.333333332</v>
      </c>
      <c r="AV34" s="17">
        <f t="shared" si="82"/>
        <v>20694677.419999998</v>
      </c>
      <c r="AW34" s="17">
        <f t="shared" si="82"/>
        <v>-2738655.9133333331</v>
      </c>
      <c r="AX34" s="24">
        <f>AW34/AU34*100</f>
        <v>-11.687009587482217</v>
      </c>
      <c r="AY34" s="17">
        <f t="shared" si="82"/>
        <v>0</v>
      </c>
      <c r="AZ34" s="17">
        <f t="shared" si="82"/>
        <v>119426397.54000002</v>
      </c>
      <c r="BA34" s="17">
        <f t="shared" si="82"/>
        <v>85961961.5</v>
      </c>
      <c r="BB34" s="17">
        <f t="shared" si="82"/>
        <v>7163496.791666666</v>
      </c>
      <c r="BC34" s="17">
        <f t="shared" si="82"/>
        <v>7190788.2599999998</v>
      </c>
      <c r="BD34" s="17">
        <f t="shared" si="82"/>
        <v>27291.46833333344</v>
      </c>
      <c r="BE34" s="24">
        <f>BD34/BB34*100</f>
        <v>0.3809796964672581</v>
      </c>
      <c r="BF34" s="17">
        <f t="shared" si="82"/>
        <v>0</v>
      </c>
      <c r="BG34" s="17">
        <f t="shared" si="82"/>
        <v>152700000.72</v>
      </c>
      <c r="BH34" s="17">
        <f t="shared" si="82"/>
        <v>114671018.76000001</v>
      </c>
      <c r="BI34" s="17">
        <f t="shared" si="82"/>
        <v>9555918.2299999986</v>
      </c>
      <c r="BJ34" s="17">
        <f t="shared" si="82"/>
        <v>5586803.75</v>
      </c>
      <c r="BK34" s="17">
        <f t="shared" si="82"/>
        <v>-3969114.48</v>
      </c>
      <c r="BL34" s="24">
        <f>BK34/BI34*100</f>
        <v>-41.535668100835146</v>
      </c>
      <c r="BM34" s="17">
        <f t="shared" si="82"/>
        <v>0</v>
      </c>
      <c r="BN34" s="17">
        <f t="shared" si="82"/>
        <v>178376471.78000003</v>
      </c>
      <c r="BO34" s="17">
        <f t="shared" si="82"/>
        <v>112681000</v>
      </c>
      <c r="BP34" s="17">
        <f t="shared" ref="BP34:DP34" si="83">SUM(BP5:BP15)</f>
        <v>9390083.3333333321</v>
      </c>
      <c r="BQ34" s="17">
        <f t="shared" si="83"/>
        <v>7586229.2600000007</v>
      </c>
      <c r="BR34" s="17">
        <f t="shared" si="83"/>
        <v>-1803854.0733333332</v>
      </c>
      <c r="BS34" s="24">
        <f>BR34/BP34*100</f>
        <v>-19.210203033341912</v>
      </c>
      <c r="BT34" s="17">
        <f t="shared" si="83"/>
        <v>0</v>
      </c>
      <c r="BU34" s="17">
        <f t="shared" si="83"/>
        <v>173277601.76000002</v>
      </c>
      <c r="BV34" s="17">
        <f t="shared" si="83"/>
        <v>92400246</v>
      </c>
      <c r="BW34" s="17">
        <f t="shared" si="83"/>
        <v>7700020.4999999991</v>
      </c>
      <c r="BX34" s="17">
        <f>SUM(BX5:BX14)</f>
        <v>8716632.3599999994</v>
      </c>
      <c r="BY34" s="17">
        <f t="shared" si="83"/>
        <v>1016611.8600000001</v>
      </c>
      <c r="BZ34" s="24">
        <f>BY34/BW34*100</f>
        <v>13.202716278482637</v>
      </c>
      <c r="CA34" s="17">
        <f t="shared" si="83"/>
        <v>0</v>
      </c>
      <c r="CB34" s="17">
        <f t="shared" si="83"/>
        <v>227401176.07999998</v>
      </c>
      <c r="CC34" s="17">
        <f t="shared" si="83"/>
        <v>218689446.20000002</v>
      </c>
      <c r="CD34" s="17">
        <f t="shared" si="83"/>
        <v>18224120.516666666</v>
      </c>
      <c r="CE34" s="17">
        <f t="shared" si="83"/>
        <v>21497494.390000001</v>
      </c>
      <c r="CF34" s="17">
        <f t="shared" si="83"/>
        <v>3273373.8733333331</v>
      </c>
      <c r="CG34" s="24">
        <f>CF34/CD34*100</f>
        <v>17.961765948264585</v>
      </c>
      <c r="CH34" s="17">
        <f t="shared" si="83"/>
        <v>0</v>
      </c>
      <c r="CI34" s="17">
        <f t="shared" si="83"/>
        <v>67560189.849999994</v>
      </c>
      <c r="CJ34" s="17">
        <f t="shared" si="83"/>
        <v>48072000</v>
      </c>
      <c r="CK34" s="17">
        <f t="shared" si="83"/>
        <v>4006000.0000000005</v>
      </c>
      <c r="CL34" s="17">
        <f t="shared" si="83"/>
        <v>2694523.89</v>
      </c>
      <c r="CM34" s="17">
        <f t="shared" si="83"/>
        <v>-1311476.1100000001</v>
      </c>
      <c r="CN34" s="24">
        <f>CM34/CK34*100</f>
        <v>-32.737796055916121</v>
      </c>
      <c r="CO34" s="17">
        <f t="shared" si="83"/>
        <v>0</v>
      </c>
      <c r="CP34" s="17">
        <f t="shared" si="83"/>
        <v>239000506.94</v>
      </c>
      <c r="CQ34" s="17">
        <f t="shared" si="83"/>
        <v>126952633.78999999</v>
      </c>
      <c r="CR34" s="17">
        <f t="shared" si="83"/>
        <v>10579386.149166668</v>
      </c>
      <c r="CS34" s="17">
        <f t="shared" si="83"/>
        <v>7480115.5499999998</v>
      </c>
      <c r="CT34" s="17">
        <f t="shared" si="83"/>
        <v>-3099270.5991666666</v>
      </c>
      <c r="CU34" s="24">
        <f>CT34/CR34*100</f>
        <v>-29.295372675387167</v>
      </c>
      <c r="CV34" s="17">
        <f t="shared" si="83"/>
        <v>0</v>
      </c>
      <c r="CW34" s="17">
        <f t="shared" si="83"/>
        <v>103275536.51000001</v>
      </c>
      <c r="CX34" s="17">
        <f t="shared" si="83"/>
        <v>58441000</v>
      </c>
      <c r="CY34" s="17">
        <f t="shared" si="83"/>
        <v>4870083.333333334</v>
      </c>
      <c r="CZ34" s="17">
        <f t="shared" si="83"/>
        <v>3889272.1599999997</v>
      </c>
      <c r="DA34" s="17">
        <f t="shared" si="83"/>
        <v>-980811.17333333334</v>
      </c>
      <c r="DB34" s="24">
        <f>DA34/CY34*100</f>
        <v>-20.139515203367498</v>
      </c>
      <c r="DC34" s="17">
        <f t="shared" si="83"/>
        <v>0</v>
      </c>
      <c r="DD34" s="17">
        <f t="shared" si="83"/>
        <v>75365462.590000004</v>
      </c>
      <c r="DE34" s="17">
        <f t="shared" si="83"/>
        <v>69591000</v>
      </c>
      <c r="DF34" s="17">
        <f t="shared" si="83"/>
        <v>5799250.0000000009</v>
      </c>
      <c r="DG34" s="17">
        <f t="shared" si="83"/>
        <v>4072805.9000000004</v>
      </c>
      <c r="DH34" s="17">
        <f t="shared" si="83"/>
        <v>-1726444.0999999999</v>
      </c>
      <c r="DI34" s="24">
        <f>DH34/DF34*100</f>
        <v>-29.770127171617013</v>
      </c>
      <c r="DJ34" s="17">
        <f t="shared" si="83"/>
        <v>0</v>
      </c>
      <c r="DK34" s="17">
        <f t="shared" si="83"/>
        <v>5035240722.7299995</v>
      </c>
      <c r="DL34" s="17">
        <f>SUM(DL5:DL15)</f>
        <v>3739058964.9799995</v>
      </c>
      <c r="DM34" s="17">
        <f t="shared" si="83"/>
        <v>311588247.08166665</v>
      </c>
      <c r="DN34" s="17">
        <f t="shared" si="83"/>
        <v>315092923.37</v>
      </c>
      <c r="DO34" s="17">
        <f t="shared" si="83"/>
        <v>3504676.2883333378</v>
      </c>
      <c r="DP34" s="17" t="e">
        <f t="shared" si="83"/>
        <v>#DIV/0!</v>
      </c>
      <c r="DQ34" s="17" t="e">
        <f>SUM(DQ5:DQ15)</f>
        <v>#DIV/0!</v>
      </c>
      <c r="DR34" s="25"/>
      <c r="DS34" s="25"/>
      <c r="DT34" s="25"/>
      <c r="DU34" s="25"/>
      <c r="DV34" s="25"/>
      <c r="DW34" s="25"/>
      <c r="DX34" s="25"/>
      <c r="DY34" s="25"/>
      <c r="DZ34" s="25"/>
      <c r="EA34" s="25"/>
      <c r="EB34" s="25"/>
      <c r="EC34" s="25"/>
      <c r="ED34" s="25"/>
      <c r="EE34" s="25"/>
      <c r="EF34" s="25"/>
      <c r="EG34" s="25"/>
      <c r="EH34" s="25"/>
      <c r="EI34" s="25"/>
      <c r="EJ34" s="25"/>
      <c r="EK34" s="25"/>
      <c r="EL34" s="25"/>
      <c r="EM34" s="25"/>
      <c r="EN34" s="25"/>
      <c r="EO34" s="25"/>
      <c r="EP34" s="25"/>
      <c r="EQ34" s="25"/>
      <c r="ER34" s="25"/>
      <c r="ES34" s="25"/>
      <c r="ET34" s="25"/>
      <c r="EU34" s="25"/>
      <c r="EV34" s="25"/>
      <c r="EW34" s="25"/>
      <c r="EX34" s="25"/>
      <c r="EY34" s="25"/>
      <c r="EZ34" s="25"/>
      <c r="FA34" s="25"/>
      <c r="FB34" s="25"/>
      <c r="FC34" s="25"/>
      <c r="FD34" s="25"/>
      <c r="FE34" s="25"/>
      <c r="FF34" s="25"/>
      <c r="FG34" s="25"/>
      <c r="FH34" s="25"/>
      <c r="FI34" s="25"/>
      <c r="FJ34" s="25"/>
      <c r="FK34" s="25"/>
      <c r="FL34" s="25"/>
      <c r="FM34" s="25"/>
      <c r="FN34" s="25"/>
      <c r="FO34" s="25"/>
      <c r="FP34" s="25"/>
      <c r="FQ34" s="25"/>
      <c r="FR34" s="25"/>
      <c r="FS34" s="25"/>
      <c r="FT34" s="25"/>
      <c r="FU34" s="25"/>
      <c r="FV34" s="25"/>
      <c r="FW34" s="25"/>
      <c r="FX34" s="25"/>
      <c r="FY34" s="25"/>
      <c r="FZ34" s="25"/>
      <c r="GA34" s="25"/>
      <c r="GB34" s="25"/>
      <c r="GC34" s="25"/>
      <c r="GD34" s="25"/>
      <c r="GE34" s="25"/>
      <c r="GF34" s="25"/>
      <c r="GG34" s="25"/>
      <c r="GH34" s="25"/>
      <c r="GI34" s="25"/>
      <c r="GJ34" s="25"/>
      <c r="GK34" s="25"/>
      <c r="GL34" s="25"/>
      <c r="GM34" s="25"/>
      <c r="GN34" s="25"/>
      <c r="GO34" s="25"/>
    </row>
    <row r="35" spans="1:197" s="26" customFormat="1" ht="13.5" customHeight="1">
      <c r="A35" s="17"/>
      <c r="B35" s="27" t="s">
        <v>2848</v>
      </c>
      <c r="C35" s="17">
        <f>SUM(C18,C19,C20,C21,C22,C23,C24,C25,C26,C27,C28,C30,C31)</f>
        <v>1622187767.3799999</v>
      </c>
      <c r="D35" s="17">
        <f>SUM(D18,D19,D20,D21,D22,D23,D24,D25,D26,D27,D28,D30,D31)</f>
        <v>1518037000</v>
      </c>
      <c r="E35" s="17">
        <f>SUM(E18,E19,E20,E21,E22,E23,E24,E25,E26,E27,E28,E30,E31)</f>
        <v>126503083.33333331</v>
      </c>
      <c r="F35" s="17">
        <f>SUM(F18,F19,F20,F21,F22,F23,F24,F25,F26,F27,F28,F30,F31)</f>
        <v>117372443.5</v>
      </c>
      <c r="G35" s="17">
        <f>SUM(G18,G19,G20,G21,G22,G23,G24,G25,G26,G27,G28,G30,G31)</f>
        <v>-9130639.833333334</v>
      </c>
      <c r="H35" s="24">
        <f>G35/E35*100</f>
        <v>-7.2177211754390722</v>
      </c>
      <c r="I35" s="17"/>
      <c r="J35" s="17">
        <f>SUM(J18,J19,J20,J21,J22,J23,J24,J25,J26,J27,J28,J30,J31)</f>
        <v>492371630.56999993</v>
      </c>
      <c r="K35" s="17">
        <f>SUM(K18,K19,K20,K21,K22,K23,K24,K25,K26,K27,K28,K30,K31)</f>
        <v>469183700</v>
      </c>
      <c r="L35" s="17">
        <f t="shared" ref="L35:N35" si="84">SUM(L18,L19,L20,L21,L22,L23,L24,L25,L26,L27,L28,L30,L31)</f>
        <v>39098641.666666664</v>
      </c>
      <c r="M35" s="17">
        <f t="shared" si="84"/>
        <v>36926692.560000002</v>
      </c>
      <c r="N35" s="17">
        <f t="shared" si="84"/>
        <v>-2171949.1066666665</v>
      </c>
      <c r="O35" s="24">
        <f>N35/L35*100</f>
        <v>-5.5550500326417982</v>
      </c>
      <c r="P35" s="17">
        <f t="shared" ref="P35" si="85">SUM(P18,P19,P20,P21,P22,P23,P24,P25,P26,P27,P28,P30,P31)</f>
        <v>0</v>
      </c>
      <c r="Q35" s="17">
        <f t="shared" ref="Q35:U35" si="86">SUM(Q18,Q19,Q20,Q21,Q22,Q23,Q24,Q25,Q26,Q27,Q28,Q30,Q31,Q32)</f>
        <v>136196638.98000002</v>
      </c>
      <c r="R35" s="17">
        <f t="shared" si="86"/>
        <v>136155835.27000001</v>
      </c>
      <c r="S35" s="17">
        <f t="shared" si="86"/>
        <v>11346319.605833333</v>
      </c>
      <c r="T35" s="17">
        <f t="shared" si="86"/>
        <v>9129280.1199999992</v>
      </c>
      <c r="U35" s="17">
        <f t="shared" si="86"/>
        <v>-2217039.4858333329</v>
      </c>
      <c r="V35" s="24">
        <f>U35/S35*100</f>
        <v>-19.539723565459198</v>
      </c>
      <c r="W35" s="17">
        <f t="shared" ref="W35" si="87">SUM(W18,W19,W20,W21,W22,W23,W24,W25,W26,W27,W28,W30,W31)</f>
        <v>0</v>
      </c>
      <c r="X35" s="17">
        <f>SUM(X18,X19,X20,X21,X22,X23,X24,X25,X26,X27,X28,X30,X31,X32)</f>
        <v>98059716.199999988</v>
      </c>
      <c r="Y35" s="17">
        <f>SUM(Y18,Y19,Y20,Y21,Y22,Y23,Y24,Y25,Y26,Y27,Y28,Y30,Y31,Y32)</f>
        <v>91971542.219999999</v>
      </c>
      <c r="Z35" s="17">
        <f>SUM(Z18,Z19,Z20,Z21,Z22,Z23,Z24,Z25,Z26,Z27,Z28,Z30,Z31,Z32)</f>
        <v>7664295.1849999987</v>
      </c>
      <c r="AA35" s="17">
        <f>SUM(AA18,AA19,AA20,AA21,AA22,AA23,AA24,AA25,AA26,AA27,AA28,AA30,AA31,AA32)</f>
        <v>8032954.1400000006</v>
      </c>
      <c r="AB35" s="17">
        <f>SUM(AB18,AB19,AB20,AB21,AB22,AB23,AB24,AB25,AB26,AB27,AB28,AB30,AB31,AB32)</f>
        <v>368658.9549999999</v>
      </c>
      <c r="AC35" s="24">
        <f>AB35/Z35*100</f>
        <v>4.8100829378481196</v>
      </c>
      <c r="AD35" s="17">
        <f t="shared" ref="AD35" si="88">SUM(AD18,AD19,AD20,AD21,AD22,AD23,AD24,AD25,AD26,AD27,AD28,AD30,AD31)</f>
        <v>0</v>
      </c>
      <c r="AE35" s="17">
        <f>SUM(AE18,AE19,AE20,AE21,AE22,AE23,AE24,AE25,AE26,AE27,AE28,AE30,AE31,AE32)</f>
        <v>92751271.180000007</v>
      </c>
      <c r="AF35" s="17">
        <f t="shared" ref="AF35:AI35" si="89">SUM(AF18,AF19,AF20,AF21,AF22,AF23,AF24,AF25,AF26,AF27,AF28,AF30,AF31,AF32)</f>
        <v>96170527.829999998</v>
      </c>
      <c r="AG35" s="17">
        <f t="shared" si="89"/>
        <v>8014210.6525000008</v>
      </c>
      <c r="AH35" s="17">
        <f t="shared" si="89"/>
        <v>11676925.120000001</v>
      </c>
      <c r="AI35" s="17">
        <f t="shared" si="89"/>
        <v>3662714.4675000003</v>
      </c>
      <c r="AJ35" s="24">
        <f>AI35/AG35*100</f>
        <v>45.702747610676184</v>
      </c>
      <c r="AK35" s="17">
        <f t="shared" ref="AK35" si="90">SUM(AK18,AK19,AK20,AK21,AK22,AK23,AK24,AK25,AK26,AK27,AK28,AK30,AK31)</f>
        <v>0</v>
      </c>
      <c r="AL35" s="17">
        <f>SUM(AL18,AL19,AL20,AL21,AL22,AL23,AL24,AL25,AL26,AL27,AL28,AL30,AL31,AL32)</f>
        <v>77156225.180000007</v>
      </c>
      <c r="AM35" s="17">
        <f>SUM(AM18,AM19,AM20,AM21,AM22,AM23,AM24,AM25,AM26,AM27,AM28,AM30,AM31,AM32)</f>
        <v>81430100</v>
      </c>
      <c r="AN35" s="17">
        <f>SUM(AN18,AN19,AN20,AN21,AN22,AN23,AN24,AN25,AN26,AN27,AN28,AN30,AN31,AN32)</f>
        <v>6785841.666666667</v>
      </c>
      <c r="AO35" s="17">
        <f>SUM(AO18,AO19,AO20,AO21,AO22,AO23,AO24,AO25,AO26,AO27,AO28,AO30,AO31,AO32)</f>
        <v>5868817.9299999997</v>
      </c>
      <c r="AP35" s="17">
        <f t="shared" ref="AP35" si="91">SUM(AP18,AP19,AP20,AP21,AP22,AP23,AP24,AP25,AP26,AP27,AP28,AP30,AP31,AP32)</f>
        <v>-917023.73666666669</v>
      </c>
      <c r="AQ35" s="24">
        <f>AP35/AN35*100</f>
        <v>-13.513780334298989</v>
      </c>
      <c r="AR35" s="17">
        <f t="shared" ref="AR35" si="92">SUM(AR18,AR19,AR20,AR21,AR22,AR23,AR24,AR25,AR26,AR27,AR28,AR30,AR31)</f>
        <v>0</v>
      </c>
      <c r="AS35" s="17">
        <f>SUM(AS18,AS19,AS20,AS21,AS22,AS23,AS24,AS25,AS26,AS27,AS28,AS30,AS31,AS32)</f>
        <v>298356592.38999999</v>
      </c>
      <c r="AT35" s="17">
        <f>SUM(AT18,AT19,AT20,AT21,AT22,AT23,AT24,AT25,AT26,AT27,AT28,AT30,AT31,AT32)</f>
        <v>270824996.32999998</v>
      </c>
      <c r="AU35" s="17">
        <f>SUM(AU18,AU19,AU20,AU21,AU22,AU23,AU24,AU25,AU26,AU27,AU28,AU30,AU31,AU32)</f>
        <v>22568749.694166664</v>
      </c>
      <c r="AV35" s="17">
        <f>SUM(AV18,AV19,AV20,AV21,AV22,AV23,AV24,AV25,AV26,AV27,AV28,AV30,AV31,AV32)</f>
        <v>25680917.82</v>
      </c>
      <c r="AW35" s="17">
        <f>SUM(AW18,AW19,AW20,AW21,AW22,AW23,AW24,AW25,AW26,AW27,AW28,AW30,AW31,AW32)</f>
        <v>3112168.125833333</v>
      </c>
      <c r="AX35" s="24">
        <f>AW35/AU35*100</f>
        <v>13.789723258961633</v>
      </c>
      <c r="AY35" s="17">
        <f t="shared" ref="AY35" si="93">SUM(AY18,AY19,AY20,AY21,AY22,AY23,AY24,AY25,AY26,AY27,AY28,AY30,AY31)</f>
        <v>0</v>
      </c>
      <c r="AZ35" s="17">
        <f>SUM(AZ18,AZ19,AZ20,AZ21,AZ22,AZ23,AZ24,AZ25,AZ26,AZ27,AZ28,AZ30,AZ31,AZ32)</f>
        <v>99760462.069999993</v>
      </c>
      <c r="BA35" s="17">
        <f t="shared" ref="BA35" si="94">SUM(BA18,BA19,BA20,BA21,BA22,BA23,BA24,BA25,BA26,BA27,BA28,BA30,BA31,BA32)</f>
        <v>82453287.099999994</v>
      </c>
      <c r="BB35" s="17">
        <f>SUM(BB18,BB19,BB20,BB21,BB22,BB23,BB24,BB25,BB26,BB27,BB28,BB30,BB31,BB32)</f>
        <v>6871107.2583333328</v>
      </c>
      <c r="BC35" s="17">
        <f>SUM(BC18,BC19,BC20,BC21,BC22,BC23,BC24,BC25,BC26,BC27,BC28,BC30,BC31,BC32)</f>
        <v>7380174.0099999998</v>
      </c>
      <c r="BD35" s="17">
        <f>SUM(BD18,BD19,BD20,BD21,BD22,BD23,BD24,BD25,BD26,BD27,BD28,BD30,BD31,BD32)</f>
        <v>509066.75166666636</v>
      </c>
      <c r="BE35" s="24">
        <f>BD35/BB35*100</f>
        <v>7.4088022865494665</v>
      </c>
      <c r="BF35" s="17">
        <f t="shared" ref="BF35" si="95">SUM(BF18,BF19,BF20,BF21,BF22,BF23,BF24,BF25,BF26,BF27,BF28,BF30,BF31)</f>
        <v>0</v>
      </c>
      <c r="BG35" s="17">
        <f>SUM(BG18,BG19,BG20,BG21,BG22,BG23,BG24,BG25,BG26,BG27,BG28,BG30,BG31,BG32)</f>
        <v>103604412.78</v>
      </c>
      <c r="BH35" s="17">
        <f>SUM(BH18,BH19,BH20,BH21,BH22,BH23,BH24,BH25,BH26,BH27,BH28,BH30,BH31,BH32)</f>
        <v>107562804.11</v>
      </c>
      <c r="BI35" s="17">
        <f>SUM(BI18,BI19,BI20,BI21,BI22,BI23,BI24,BI25,BI26,BI27,BI28,BI30,BI31,BI32)</f>
        <v>8963567.0091666672</v>
      </c>
      <c r="BJ35" s="17">
        <f>SUM(BJ18,BJ19,BJ20,BJ21,BJ22,BJ23,BJ24,BJ25,BJ26,BJ27,BJ28,BJ30,BJ31,BJ32)</f>
        <v>6497928.6099999994</v>
      </c>
      <c r="BK35" s="17">
        <f t="shared" ref="BK35" si="96">SUM(BK18,BK19,BK20,BK21,BK22,BK23,BK24,BK25,BK26,BK27,BK28,BK30,BK31,BK32)</f>
        <v>-2465638.3991666664</v>
      </c>
      <c r="BL35" s="24">
        <f>BK35/BI35*100</f>
        <v>-27.507334933126071</v>
      </c>
      <c r="BM35" s="17">
        <f t="shared" ref="BM35" si="97">SUM(BM18,BM19,BM20,BM21,BM22,BM23,BM24,BM25,BM26,BM27,BM28,BM30,BM31)</f>
        <v>0</v>
      </c>
      <c r="BN35" s="17">
        <f>SUM(BN18,BN19,BN20,BN21,BN22,BN23,BN24,BN25,BN26,BN27,BN28,BN30,BN31,BN32)</f>
        <v>110487356.61999999</v>
      </c>
      <c r="BO35" s="17">
        <f>SUM(BO18,BO19,BO20,BO21,BO22,BO23,BO24,BO25,BO26,BO27,BO28,BO30,BO31,BO32)</f>
        <v>103548531.34</v>
      </c>
      <c r="BP35" s="17">
        <f>SUM(BP18,BP19,BP20,BP21,BP22,BP23,BP24,BP25,BP26,BP27,BP28,BP30,BP31,BP32)</f>
        <v>8629044.2783333324</v>
      </c>
      <c r="BQ35" s="17">
        <f>SUM(BQ18,BQ19,BQ20,BQ21,BQ22,BQ23,BQ24,BQ25,BQ26,BQ27,BQ28,BQ30,BQ31,BQ32)</f>
        <v>6553547.3200000003</v>
      </c>
      <c r="BR35" s="17">
        <f>SUM(BR18,BR19,BR20,BR21,BR22,BR23,BR24,BR25,BR26,BR27,BR28,BR30,BR31,BR32)</f>
        <v>-2075496.958333333</v>
      </c>
      <c r="BS35" s="24">
        <f>BR35/BP35*100</f>
        <v>-24.052454610120595</v>
      </c>
      <c r="BT35" s="17">
        <f t="shared" ref="BT35" si="98">SUM(BT18,BT19,BT20,BT21,BT22,BT23,BT24,BT25,BT26,BT27,BT28,BT30,BT31)</f>
        <v>0</v>
      </c>
      <c r="BU35" s="17">
        <f>SUM(BU18,BU19,BU20,BU21,BU22,BU23,BU24,BU25,BU26,BU27,BU28,BU30,BU31,BU32)</f>
        <v>117083503.43000001</v>
      </c>
      <c r="BV35" s="17">
        <f>SUM(BV18,BV19,BV20,BV21,BV22,BV23,BV24,BV25,BV26,BV27,BV28,BV30,BV31,BV32)</f>
        <v>92199666</v>
      </c>
      <c r="BW35" s="17">
        <f>SUM(BW18,BW19,BW20,BW21,BW22,BW23,BW24,BW25,BW26,BW27,BW28,BW30,BW31,BW32)</f>
        <v>7683305.5</v>
      </c>
      <c r="BX35" s="17">
        <f>SUM(BX18,BX19,BX20,BX21,BX22,BX23,BX24,BX25,BX26,BX27,BX28,BX30,BX31,BX32)</f>
        <v>7134402.3400000008</v>
      </c>
      <c r="BY35" s="17">
        <f t="shared" ref="BY35" si="99">SUM(BY18,BY19,BY20,BY21,BY22,BY23,BY24,BY25,BY26,BY27,BY28,BY30,BY31,BY32)</f>
        <v>-548903.16</v>
      </c>
      <c r="BZ35" s="24">
        <f>BY35/BW35*100</f>
        <v>-7.1441017150756281</v>
      </c>
      <c r="CA35" s="17">
        <f t="shared" ref="CA35" si="100">SUM(CA18,CA19,CA20,CA21,CA22,CA23,CA24,CA25,CA26,CA27,CA28,CA30,CA31)</f>
        <v>0</v>
      </c>
      <c r="CB35" s="17">
        <f>SUM(CB18,CB19,CB20,CB21,CB22,CB23,CB24,CB25,CB26,CB27,CB28,CB30,CB31,CB32)</f>
        <v>179115825.65000001</v>
      </c>
      <c r="CC35" s="17">
        <f>SUM(CC18,CC19,CC20,CC21,CC22,CC23,CC24,CC25,CC26,CC27,CC28,CC30,CC31,CC32)</f>
        <v>180106427.49999997</v>
      </c>
      <c r="CD35" s="17">
        <f>SUM(CD18,CD19,CD20,CD21,CD22,CD23,CD24,CD25,CD26,CD27,CD28,CD30,CD31,CD32)</f>
        <v>15008868.958333334</v>
      </c>
      <c r="CE35" s="17">
        <f>SUM(CE18,CE19,CE20,CE21,CE22,CE23,CE24,CE25,CE26,CE27,CE28,CE30,CE31,CE32)</f>
        <v>11888336.329999998</v>
      </c>
      <c r="CF35" s="17">
        <f t="shared" ref="CF35" si="101">SUM(CF18,CF19,CF20,CF21,CF22,CF23,CF24,CF25,CF26,CF27,CF28,CF30,CF31,CF32)</f>
        <v>-3120532.6283333334</v>
      </c>
      <c r="CG35" s="24">
        <f>CF35/CD35*100</f>
        <v>-20.791257735651882</v>
      </c>
      <c r="CH35" s="17">
        <f t="shared" ref="CH35" si="102">SUM(CH18,CH19,CH20,CH21,CH22,CH23,CH24,CH25,CH26,CH27,CH28,CH30,CH31)</f>
        <v>0</v>
      </c>
      <c r="CI35" s="17">
        <f t="shared" ref="CI35:CM35" si="103">SUM(CI18,CI19,CI20,CI21,CI22,CI23,CI24,CI25,CI26,CI27,CI28,CI30,CI31,CI32)</f>
        <v>53228831.350000009</v>
      </c>
      <c r="CJ35" s="17">
        <f t="shared" si="103"/>
        <v>47308600</v>
      </c>
      <c r="CK35" s="17">
        <f t="shared" si="103"/>
        <v>3942383.333333334</v>
      </c>
      <c r="CL35" s="17">
        <f t="shared" si="103"/>
        <v>3394971.080000001</v>
      </c>
      <c r="CM35" s="17">
        <f t="shared" si="103"/>
        <v>-547412.25333333341</v>
      </c>
      <c r="CN35" s="24">
        <f>CM35/CK35*100</f>
        <v>-13.885312691561365</v>
      </c>
      <c r="CO35" s="17">
        <f t="shared" ref="CO35" si="104">SUM(CO18,CO19,CO20,CO21,CO22,CO23,CO24,CO25,CO26,CO27,CO28,CO30,CO31)</f>
        <v>0</v>
      </c>
      <c r="CP35" s="17">
        <f>SUM(CP18,CP19,CP20,CP21,CP22,CP23,CP24,CP25,CP26,CP27,CP28,CP30,CP31,CP32)</f>
        <v>210436816.81000003</v>
      </c>
      <c r="CQ35" s="17">
        <f>SUM(CQ18,CQ19,CQ20,CQ21,CQ22,CQ23,CQ24,CQ25,CQ26,CQ27,CQ28,CQ30,CQ31,CQ32)</f>
        <v>121020095.56999999</v>
      </c>
      <c r="CR35" s="17">
        <f>SUM(CR18,CR19,CR20,CR21,CR22,CR23,CR24,CR25,CR26,CR27,CR28,CR30,CR31,CR32)</f>
        <v>10085007.964166667</v>
      </c>
      <c r="CS35" s="17">
        <f>SUM(CS18,CS19,CS20,CS21,CS22,CS23,CS24,CS25,CS26,CS27,CS28,CS30,CS31,CS32)</f>
        <v>7785143.5099999988</v>
      </c>
      <c r="CT35" s="17">
        <f t="shared" ref="CT35" si="105">SUM(CT18,CT19,CT20,CT21,CT22,CT23,CT24,CT25,CT26,CT27,CT28,CT30,CT31,CT32)</f>
        <v>-2299864.4541666666</v>
      </c>
      <c r="CU35" s="24">
        <f>CT35/CR35*100</f>
        <v>-22.804785701095938</v>
      </c>
      <c r="CV35" s="17">
        <f t="shared" ref="CV35" si="106">SUM(CV18,CV19,CV20,CV21,CV22,CV23,CV24,CV25,CV26,CV27,CV28,CV30,CV31)</f>
        <v>0</v>
      </c>
      <c r="CW35" s="17">
        <f t="shared" ref="CW35:DA35" si="107">SUM(CW18,CW19,CW20,CW21,CW22,CW23,CW24,CW25,CW26,CW27,CW28,CW30,CW31,CW32)</f>
        <v>67303194.780000001</v>
      </c>
      <c r="CX35" s="17">
        <f t="shared" si="107"/>
        <v>56016000</v>
      </c>
      <c r="CY35" s="17">
        <f t="shared" si="107"/>
        <v>4668000.0000000009</v>
      </c>
      <c r="CZ35" s="17">
        <f t="shared" si="107"/>
        <v>6009030.8999999994</v>
      </c>
      <c r="DA35" s="17">
        <f t="shared" si="107"/>
        <v>1341030.9000000001</v>
      </c>
      <c r="DB35" s="24">
        <f>DA35/CY35*100</f>
        <v>28.728168380462719</v>
      </c>
      <c r="DC35" s="17">
        <f t="shared" ref="DC35" si="108">SUM(DC18,DC19,DC20,DC21,DC22,DC23,DC24,DC25,DC26,DC27,DC28,DC30,DC31)</f>
        <v>0</v>
      </c>
      <c r="DD35" s="17">
        <f t="shared" ref="DD35:DH35" si="109">SUM(DD18,DD19,DD20,DD21,DD22,DD23,DD24,DD25,DD26,DD27,DD28,DD30,DD31,DD32)</f>
        <v>66719137.229999997</v>
      </c>
      <c r="DE35" s="17">
        <f>SUM(DE18,DE19,DE20,DE21,DE22,DE23,DE24,DE25,DE26,DE27,DE28,DE30,DE31,DE32)</f>
        <v>65313984.760000005</v>
      </c>
      <c r="DF35" s="17">
        <f t="shared" si="109"/>
        <v>5442832.0633333325</v>
      </c>
      <c r="DG35" s="17">
        <f t="shared" si="109"/>
        <v>5136901.3199999984</v>
      </c>
      <c r="DH35" s="17">
        <f t="shared" si="109"/>
        <v>-305930.74333333329</v>
      </c>
      <c r="DI35" s="24">
        <f>DH35/DF35*100</f>
        <v>-5.6208007113482994</v>
      </c>
      <c r="DJ35" s="17">
        <f t="shared" ref="DJ35" si="110">SUM(DJ18,DJ19,DJ20,DJ21,DJ22,DJ23,DJ24,DJ25,DJ26,DJ27,DJ28,DJ30,DJ31)</f>
        <v>0</v>
      </c>
      <c r="DK35" s="17">
        <f t="shared" ref="DK35:DO35" si="111">SUM(DK18,DK19,DK20,DK21,DK22,DK23,DK24,DK25,DK26,DK27,DK28,DK30,DK31,DK32)</f>
        <v>3905427329.6799998</v>
      </c>
      <c r="DL35" s="17">
        <f t="shared" si="111"/>
        <v>3602573098.0300002</v>
      </c>
      <c r="DM35" s="17">
        <f t="shared" si="111"/>
        <v>293293258.16916668</v>
      </c>
      <c r="DN35" s="17">
        <f>SUM(DN18,DN19,DN20,DN21,DN22,DN23,DN24,DN25,DN26,DN27,DN28,DN30,DN31,DN32)</f>
        <v>276473966.61000001</v>
      </c>
      <c r="DO35" s="17">
        <f t="shared" si="111"/>
        <v>-16819291.55916667</v>
      </c>
      <c r="DP35" s="24">
        <f t="shared" si="81"/>
        <v>-5.7346328600112528</v>
      </c>
      <c r="DQ35" s="17">
        <f t="shared" ref="DQ35" si="112">SUM(DQ18,DQ19,DQ20,DQ21,DQ22,DQ23,DQ24,DQ25,DQ26,DQ27,DQ28,DQ30,DQ31)</f>
        <v>0</v>
      </c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25"/>
      <c r="ER35" s="25"/>
      <c r="ES35" s="25"/>
      <c r="ET35" s="25"/>
      <c r="EU35" s="25"/>
      <c r="EV35" s="25"/>
      <c r="EW35" s="25"/>
      <c r="EX35" s="25"/>
      <c r="EY35" s="25"/>
      <c r="EZ35" s="25"/>
      <c r="FA35" s="25"/>
      <c r="FB35" s="25"/>
      <c r="FC35" s="25"/>
      <c r="FD35" s="25"/>
      <c r="FE35" s="25"/>
      <c r="FF35" s="25"/>
      <c r="FG35" s="25"/>
      <c r="FH35" s="25"/>
      <c r="FI35" s="25"/>
      <c r="FJ35" s="25"/>
      <c r="FK35" s="25"/>
      <c r="FL35" s="25"/>
      <c r="FM35" s="25"/>
      <c r="FN35" s="25"/>
      <c r="FO35" s="25"/>
      <c r="FP35" s="25"/>
      <c r="FQ35" s="25"/>
      <c r="FR35" s="25"/>
      <c r="FS35" s="25"/>
      <c r="FT35" s="25"/>
      <c r="FU35" s="25"/>
      <c r="FV35" s="25"/>
      <c r="FW35" s="25"/>
      <c r="FX35" s="25"/>
      <c r="FY35" s="25"/>
      <c r="FZ35" s="25"/>
      <c r="GA35" s="25"/>
      <c r="GB35" s="25"/>
      <c r="GC35" s="25"/>
      <c r="GD35" s="25"/>
      <c r="GE35" s="25"/>
      <c r="GF35" s="25"/>
      <c r="GG35" s="25"/>
      <c r="GH35" s="25"/>
      <c r="GI35" s="25"/>
      <c r="GJ35" s="25"/>
      <c r="GK35" s="25"/>
      <c r="GL35" s="25"/>
      <c r="GM35" s="25"/>
      <c r="GN35" s="25"/>
      <c r="GO35" s="25"/>
    </row>
    <row r="36" spans="1:197" s="26" customFormat="1" ht="13.5" customHeight="1">
      <c r="A36" s="17"/>
      <c r="B36" s="27" t="s">
        <v>2849</v>
      </c>
      <c r="C36" s="17">
        <f>C34-C35</f>
        <v>312513552.95000005</v>
      </c>
      <c r="D36" s="17">
        <f>D34-D35</f>
        <v>78498000</v>
      </c>
      <c r="E36" s="17">
        <f>E34-E35</f>
        <v>6541500.0000000149</v>
      </c>
      <c r="F36" s="17">
        <f>F34-F35</f>
        <v>36696497.740000039</v>
      </c>
      <c r="G36" s="17">
        <f>G34-G35</f>
        <v>30154997.74000001</v>
      </c>
      <c r="H36" s="24">
        <f>G36/E36*100</f>
        <v>460.97986302835653</v>
      </c>
      <c r="I36" s="17"/>
      <c r="J36" s="17">
        <f>J34-J35</f>
        <v>156284068.2700001</v>
      </c>
      <c r="K36" s="17">
        <f t="shared" ref="K36:N36" si="113">K34-K35</f>
        <v>28942300</v>
      </c>
      <c r="L36" s="17">
        <f t="shared" si="113"/>
        <v>2411858.3333333358</v>
      </c>
      <c r="M36" s="17">
        <f>M34-M35</f>
        <v>7180242.8099999949</v>
      </c>
      <c r="N36" s="17">
        <f t="shared" si="113"/>
        <v>4768384.4766666666</v>
      </c>
      <c r="O36" s="24">
        <f>N36/L36*100</f>
        <v>197.70582752580111</v>
      </c>
      <c r="P36" s="17">
        <f t="shared" ref="P36:U36" si="114">P34-P35</f>
        <v>0</v>
      </c>
      <c r="Q36" s="17">
        <f t="shared" si="114"/>
        <v>45815759.670000017</v>
      </c>
      <c r="R36" s="17">
        <f t="shared" si="114"/>
        <v>19151558.659999996</v>
      </c>
      <c r="S36" s="17">
        <f t="shared" si="114"/>
        <v>1595963.2216666676</v>
      </c>
      <c r="T36" s="17">
        <f t="shared" si="114"/>
        <v>-198571.14999999851</v>
      </c>
      <c r="U36" s="17">
        <f t="shared" si="114"/>
        <v>-1794534.3716666666</v>
      </c>
      <c r="V36" s="24">
        <f>U36/S36*100</f>
        <v>-112.44208809477645</v>
      </c>
      <c r="W36" s="17">
        <f t="shared" ref="W36:AA36" si="115">W34-W35</f>
        <v>0</v>
      </c>
      <c r="X36" s="17">
        <f t="shared" si="115"/>
        <v>147439579.88000003</v>
      </c>
      <c r="Y36" s="17">
        <f t="shared" si="115"/>
        <v>5716957.3799999952</v>
      </c>
      <c r="Z36" s="17">
        <f t="shared" si="115"/>
        <v>476413.11500000209</v>
      </c>
      <c r="AA36" s="17">
        <f t="shared" si="115"/>
        <v>-138203.58000000101</v>
      </c>
      <c r="AB36" s="17">
        <f>AB34-AB35</f>
        <v>-614616.69499999983</v>
      </c>
      <c r="AC36" s="24">
        <f t="shared" ref="AC36" si="116">AB36/Z36*100</f>
        <v>-129.00918880035391</v>
      </c>
      <c r="AD36" s="17">
        <f t="shared" ref="AD36:AI36" si="117">AD34-AD35</f>
        <v>0</v>
      </c>
      <c r="AE36" s="17">
        <f t="shared" si="117"/>
        <v>37890805.039999977</v>
      </c>
      <c r="AF36" s="17">
        <f t="shared" si="117"/>
        <v>3830637.3699999899</v>
      </c>
      <c r="AG36" s="17">
        <f t="shared" si="117"/>
        <v>319219.78083333373</v>
      </c>
      <c r="AH36" s="17">
        <f t="shared" si="117"/>
        <v>-5842500.9900000002</v>
      </c>
      <c r="AI36" s="17">
        <f t="shared" si="117"/>
        <v>-6161720.770833334</v>
      </c>
      <c r="AJ36" s="24">
        <f>AI36/AG36*100</f>
        <v>-1930.2440327312922</v>
      </c>
      <c r="AK36" s="17">
        <f t="shared" ref="AK36:AP36" si="118">AK34-AK35</f>
        <v>0</v>
      </c>
      <c r="AL36" s="17">
        <f t="shared" si="118"/>
        <v>15079581.140000001</v>
      </c>
      <c r="AM36" s="17">
        <f t="shared" si="118"/>
        <v>1310500</v>
      </c>
      <c r="AN36" s="17">
        <f t="shared" si="118"/>
        <v>109208.33333333302</v>
      </c>
      <c r="AO36" s="17">
        <f>AO34-AO35</f>
        <v>-1020997.7699999996</v>
      </c>
      <c r="AP36" s="17">
        <f t="shared" si="118"/>
        <v>-1130206.1033333335</v>
      </c>
      <c r="AQ36" s="24">
        <f>AP36/AN36*100</f>
        <v>-1034.9082975963404</v>
      </c>
      <c r="AR36" s="17">
        <f t="shared" ref="AR36:AW36" si="119">AR34-AR35</f>
        <v>0</v>
      </c>
      <c r="AS36" s="17">
        <f t="shared" si="119"/>
        <v>166754190.13</v>
      </c>
      <c r="AT36" s="17">
        <f t="shared" si="119"/>
        <v>10375003.670000017</v>
      </c>
      <c r="AU36" s="17">
        <f t="shared" si="119"/>
        <v>864583.63916666806</v>
      </c>
      <c r="AV36" s="17">
        <f t="shared" si="119"/>
        <v>-4986240.4000000022</v>
      </c>
      <c r="AW36" s="17">
        <f t="shared" si="119"/>
        <v>-5850824.0391666666</v>
      </c>
      <c r="AX36" s="24">
        <f>AW36/AU36*100</f>
        <v>-676.72157719824577</v>
      </c>
      <c r="AY36" s="17">
        <f t="shared" ref="AY36:BD36" si="120">AY34-AY35</f>
        <v>0</v>
      </c>
      <c r="AZ36" s="17">
        <f t="shared" si="120"/>
        <v>19665935.470000029</v>
      </c>
      <c r="BA36" s="17">
        <f t="shared" si="120"/>
        <v>3508674.400000006</v>
      </c>
      <c r="BB36" s="17">
        <f t="shared" si="120"/>
        <v>292389.53333333321</v>
      </c>
      <c r="BC36" s="17">
        <f t="shared" si="120"/>
        <v>-189385.75</v>
      </c>
      <c r="BD36" s="17">
        <f t="shared" si="120"/>
        <v>-481775.28333333292</v>
      </c>
      <c r="BE36" s="24">
        <f>BD36/BB36*100</f>
        <v>-164.7717268949207</v>
      </c>
      <c r="BF36" s="17">
        <f t="shared" ref="BF36:BK36" si="121">BF34-BF35</f>
        <v>0</v>
      </c>
      <c r="BG36" s="17">
        <f t="shared" si="121"/>
        <v>49095587.939999998</v>
      </c>
      <c r="BH36" s="17">
        <f t="shared" si="121"/>
        <v>7108214.650000006</v>
      </c>
      <c r="BI36" s="17">
        <f t="shared" si="121"/>
        <v>592351.22083333135</v>
      </c>
      <c r="BJ36" s="17">
        <f t="shared" si="121"/>
        <v>-911124.8599999994</v>
      </c>
      <c r="BK36" s="17">
        <f t="shared" si="121"/>
        <v>-1503476.0808333335</v>
      </c>
      <c r="BL36" s="24">
        <f>BK36/BI36*100</f>
        <v>-253.81497124598033</v>
      </c>
      <c r="BM36" s="17">
        <f t="shared" ref="BM36:BR36" si="122">BM34-BM35</f>
        <v>0</v>
      </c>
      <c r="BN36" s="17">
        <f t="shared" si="122"/>
        <v>67889115.160000041</v>
      </c>
      <c r="BO36" s="17">
        <f t="shared" si="122"/>
        <v>9132468.6599999964</v>
      </c>
      <c r="BP36" s="17">
        <f t="shared" si="122"/>
        <v>761039.0549999997</v>
      </c>
      <c r="BQ36" s="17">
        <f t="shared" si="122"/>
        <v>1032681.9400000004</v>
      </c>
      <c r="BR36" s="17">
        <f t="shared" si="122"/>
        <v>271642.88499999978</v>
      </c>
      <c r="BS36" s="24">
        <f t="shared" ref="BS36" si="123">BR36/BP36*100</f>
        <v>35.693685260344473</v>
      </c>
      <c r="BT36" s="17">
        <f t="shared" ref="BT36:BY36" si="124">BT34-BT35</f>
        <v>0</v>
      </c>
      <c r="BU36" s="17">
        <f t="shared" si="124"/>
        <v>56194098.330000013</v>
      </c>
      <c r="BV36" s="17">
        <f t="shared" si="124"/>
        <v>200580</v>
      </c>
      <c r="BW36" s="17">
        <f t="shared" si="124"/>
        <v>16714.999999999069</v>
      </c>
      <c r="BX36" s="17">
        <f t="shared" si="124"/>
        <v>1582230.0199999986</v>
      </c>
      <c r="BY36" s="17">
        <f t="shared" si="124"/>
        <v>1565515.02</v>
      </c>
      <c r="BZ36" s="24">
        <f>BY36/BW36*100</f>
        <v>9365.9289261147896</v>
      </c>
      <c r="CA36" s="17">
        <f t="shared" ref="CA36:CF36" si="125">CA34-CA35</f>
        <v>0</v>
      </c>
      <c r="CB36" s="17">
        <f t="shared" si="125"/>
        <v>48285350.429999977</v>
      </c>
      <c r="CC36" s="17">
        <f t="shared" si="125"/>
        <v>38583018.700000048</v>
      </c>
      <c r="CD36" s="17">
        <f t="shared" si="125"/>
        <v>3215251.5583333317</v>
      </c>
      <c r="CE36" s="17">
        <f t="shared" si="125"/>
        <v>9609158.0600000024</v>
      </c>
      <c r="CF36" s="17">
        <f t="shared" si="125"/>
        <v>6393906.5016666669</v>
      </c>
      <c r="CG36" s="24">
        <f t="shared" ref="CG36" si="126">CF36/CD36*100</f>
        <v>198.86178066207151</v>
      </c>
      <c r="CH36" s="17">
        <f t="shared" ref="CH36:CM36" si="127">CH34-CH35</f>
        <v>0</v>
      </c>
      <c r="CI36" s="17">
        <f t="shared" si="127"/>
        <v>14331358.499999985</v>
      </c>
      <c r="CJ36" s="17">
        <f t="shared" si="127"/>
        <v>763400</v>
      </c>
      <c r="CK36" s="17">
        <f t="shared" si="127"/>
        <v>63616.666666666511</v>
      </c>
      <c r="CL36" s="17">
        <f t="shared" si="127"/>
        <v>-700447.19000000088</v>
      </c>
      <c r="CM36" s="17">
        <f t="shared" si="127"/>
        <v>-764063.85666666669</v>
      </c>
      <c r="CN36" s="24">
        <f>CM36/CK36*100</f>
        <v>-1201.043526329581</v>
      </c>
      <c r="CO36" s="17">
        <f t="shared" ref="CO36:CT36" si="128">CO34-CO35</f>
        <v>0</v>
      </c>
      <c r="CP36" s="17">
        <f t="shared" si="128"/>
        <v>28563690.129999965</v>
      </c>
      <c r="CQ36" s="17">
        <f t="shared" si="128"/>
        <v>5932538.2199999988</v>
      </c>
      <c r="CR36" s="17">
        <f t="shared" si="128"/>
        <v>494378.18500000052</v>
      </c>
      <c r="CS36" s="17">
        <f t="shared" si="128"/>
        <v>-305027.95999999903</v>
      </c>
      <c r="CT36" s="17">
        <f t="shared" si="128"/>
        <v>-799406.14500000002</v>
      </c>
      <c r="CU36" s="24">
        <f t="shared" ref="CU36" si="129">CT36/CR36*100</f>
        <v>-161.69931628354499</v>
      </c>
      <c r="CV36" s="17">
        <f t="shared" ref="CV36:DA36" si="130">CV34-CV35</f>
        <v>0</v>
      </c>
      <c r="CW36" s="17">
        <f t="shared" si="130"/>
        <v>35972341.730000004</v>
      </c>
      <c r="CX36" s="17">
        <f t="shared" si="130"/>
        <v>2425000</v>
      </c>
      <c r="CY36" s="17">
        <f t="shared" si="130"/>
        <v>202083.33333333302</v>
      </c>
      <c r="CZ36" s="17">
        <f t="shared" si="130"/>
        <v>-2119758.7399999998</v>
      </c>
      <c r="DA36" s="17">
        <f t="shared" si="130"/>
        <v>-2321842.0733333332</v>
      </c>
      <c r="DB36" s="24">
        <f>DA36/CY36*100</f>
        <v>-1148.9527785567027</v>
      </c>
      <c r="DC36" s="17">
        <f t="shared" ref="DC36:DH36" si="131">DC34-DC35</f>
        <v>0</v>
      </c>
      <c r="DD36" s="17">
        <f t="shared" si="131"/>
        <v>8646325.3600000069</v>
      </c>
      <c r="DE36" s="17">
        <f t="shared" si="131"/>
        <v>4277015.2399999946</v>
      </c>
      <c r="DF36" s="17">
        <f t="shared" si="131"/>
        <v>356417.93666666839</v>
      </c>
      <c r="DG36" s="17">
        <f t="shared" si="131"/>
        <v>-1064095.4199999981</v>
      </c>
      <c r="DH36" s="17">
        <f t="shared" si="131"/>
        <v>-1420513.3566666665</v>
      </c>
      <c r="DI36" s="24">
        <f t="shared" si="77"/>
        <v>-398.55271312991431</v>
      </c>
      <c r="DJ36" s="17">
        <f t="shared" ref="DJ36:DM36" si="132">DJ34-DJ35</f>
        <v>0</v>
      </c>
      <c r="DK36" s="17">
        <f t="shared" si="132"/>
        <v>1129813393.0499997</v>
      </c>
      <c r="DL36" s="17">
        <f>DL34-DL35</f>
        <v>136485866.94999933</v>
      </c>
      <c r="DM36" s="17">
        <f t="shared" si="132"/>
        <v>18294988.912499964</v>
      </c>
      <c r="DN36" s="17">
        <f>DN34-DN35</f>
        <v>38618956.75999999</v>
      </c>
      <c r="DO36" s="17">
        <f>DO34-DO35</f>
        <v>20323967.847500008</v>
      </c>
      <c r="DP36" s="24">
        <f>DO36/DM36*100</f>
        <v>111.09035345527734</v>
      </c>
      <c r="DQ36" s="17" t="e">
        <f t="shared" ref="DQ36" si="133">DQ34-DQ35</f>
        <v>#DIV/0!</v>
      </c>
      <c r="DR36" s="25"/>
      <c r="DS36" s="25"/>
      <c r="DT36" s="25"/>
      <c r="DU36" s="25"/>
      <c r="DV36" s="25"/>
      <c r="DW36" s="25"/>
      <c r="DX36" s="25"/>
      <c r="DY36" s="25"/>
      <c r="DZ36" s="25"/>
      <c r="EA36" s="25"/>
      <c r="EB36" s="25"/>
      <c r="EC36" s="25"/>
      <c r="ED36" s="25"/>
      <c r="EE36" s="25"/>
      <c r="EF36" s="25"/>
      <c r="EG36" s="25"/>
      <c r="EH36" s="25"/>
      <c r="EI36" s="25"/>
      <c r="EJ36" s="25"/>
      <c r="EK36" s="25"/>
      <c r="EL36" s="25"/>
      <c r="EM36" s="25"/>
      <c r="EN36" s="25"/>
      <c r="EO36" s="25"/>
      <c r="EP36" s="25"/>
      <c r="EQ36" s="25"/>
      <c r="ER36" s="25"/>
      <c r="ES36" s="25"/>
      <c r="ET36" s="25"/>
      <c r="EU36" s="25"/>
      <c r="EV36" s="25"/>
      <c r="EW36" s="25"/>
      <c r="EX36" s="25"/>
      <c r="EY36" s="25"/>
      <c r="EZ36" s="25"/>
      <c r="FA36" s="25"/>
      <c r="FB36" s="25"/>
      <c r="FC36" s="25"/>
      <c r="FD36" s="25"/>
      <c r="FE36" s="25"/>
      <c r="FF36" s="25"/>
      <c r="FG36" s="25"/>
      <c r="FH36" s="25"/>
      <c r="FI36" s="25"/>
      <c r="FJ36" s="25"/>
      <c r="FK36" s="25"/>
      <c r="FL36" s="25"/>
      <c r="FM36" s="25"/>
      <c r="FN36" s="25"/>
      <c r="FO36" s="25"/>
      <c r="FP36" s="25"/>
      <c r="FQ36" s="25"/>
      <c r="FR36" s="25"/>
      <c r="FS36" s="25"/>
      <c r="FT36" s="25"/>
      <c r="FU36" s="25"/>
      <c r="FV36" s="25"/>
      <c r="FW36" s="25"/>
      <c r="FX36" s="25"/>
      <c r="FY36" s="25"/>
      <c r="FZ36" s="25"/>
      <c r="GA36" s="25"/>
      <c r="GB36" s="25"/>
      <c r="GC36" s="25"/>
      <c r="GD36" s="25"/>
      <c r="GE36" s="25"/>
      <c r="GF36" s="25"/>
      <c r="GG36" s="25"/>
      <c r="GH36" s="25"/>
      <c r="GI36" s="25"/>
      <c r="GJ36" s="25"/>
      <c r="GK36" s="25"/>
      <c r="GL36" s="25"/>
      <c r="GM36" s="25"/>
      <c r="GN36" s="25"/>
      <c r="GO36" s="25"/>
    </row>
    <row r="37" spans="1:197" s="26" customFormat="1" ht="13.5" customHeight="1">
      <c r="A37" s="17"/>
      <c r="B37" s="28"/>
      <c r="C37" s="17"/>
      <c r="D37" s="29" t="str">
        <f>IF((D36&gt;0),"เกินดุล","ขาดดุล")</f>
        <v>เกินดุล</v>
      </c>
      <c r="E37" s="17"/>
      <c r="F37" s="29" t="str">
        <f>IF((F36&gt;0),"ผลเกินดุล","ผลขาดดุล")</f>
        <v>ผลเกินดุล</v>
      </c>
      <c r="G37" s="17"/>
      <c r="H37" s="17"/>
      <c r="I37" s="17"/>
      <c r="J37" s="17"/>
      <c r="K37" s="29" t="str">
        <f>IF((K36&gt;0),"เกินดุล","ขาดดุล")</f>
        <v>เกินดุล</v>
      </c>
      <c r="L37" s="17"/>
      <c r="M37" s="29" t="str">
        <f>IF((M36&gt;0),"ผลเกินดุล","ผลขาดดุล")</f>
        <v>ผลเกินดุล</v>
      </c>
      <c r="N37" s="17"/>
      <c r="O37" s="17"/>
      <c r="P37" s="17"/>
      <c r="Q37" s="17"/>
      <c r="R37" s="29" t="str">
        <f>IF((R36&gt;0),"เกินดุล","ขาดดุล")</f>
        <v>เกินดุล</v>
      </c>
      <c r="S37" s="17"/>
      <c r="T37" s="96" t="str">
        <f>IF((T36&gt;0),"ผลเกินดุล","ผลขาดดุล")</f>
        <v>ผลขาดดุล</v>
      </c>
      <c r="U37" s="17"/>
      <c r="V37" s="17"/>
      <c r="W37" s="17"/>
      <c r="X37" s="17"/>
      <c r="Y37" s="29" t="str">
        <f>IF((Y36&gt;0),"เกินดุล","ขาดดุล")</f>
        <v>เกินดุล</v>
      </c>
      <c r="Z37" s="17"/>
      <c r="AA37" s="96" t="str">
        <f>IF((AA36&gt;0),"ผลเกินดุล","ผลขาดดุล")</f>
        <v>ผลขาดดุล</v>
      </c>
      <c r="AB37" s="17"/>
      <c r="AC37" s="17"/>
      <c r="AD37" s="17"/>
      <c r="AE37" s="17"/>
      <c r="AF37" s="29" t="str">
        <f>IF((AF36&gt;0),"เกินดุล","ขาดดุล")</f>
        <v>เกินดุล</v>
      </c>
      <c r="AG37" s="17"/>
      <c r="AH37" s="96" t="str">
        <f>IF((AH36&gt;0),"ผลเกินดุล","ผลขาดดุล")</f>
        <v>ผลขาดดุล</v>
      </c>
      <c r="AI37" s="17"/>
      <c r="AJ37" s="17"/>
      <c r="AK37" s="17"/>
      <c r="AL37" s="17"/>
      <c r="AM37" s="29" t="str">
        <f>IF((AM36&gt;0),"เกินดุล","ขาดดุล")</f>
        <v>เกินดุล</v>
      </c>
      <c r="AN37" s="17"/>
      <c r="AO37" s="96" t="str">
        <f>IF((AO36&gt;0),"ผลเกินดุล","ผลขาดดุล")</f>
        <v>ผลขาดดุล</v>
      </c>
      <c r="AP37" s="17"/>
      <c r="AQ37" s="17"/>
      <c r="AR37" s="17"/>
      <c r="AS37" s="17"/>
      <c r="AT37" s="29" t="str">
        <f>IF((AT36&gt;0),"เกินดุล","ขาดดุล")</f>
        <v>เกินดุล</v>
      </c>
      <c r="AU37" s="17"/>
      <c r="AV37" s="96" t="str">
        <f>IF((AV36&gt;0),"ผลเกินดุล","ผลขาดดุล")</f>
        <v>ผลขาดดุล</v>
      </c>
      <c r="AW37" s="17"/>
      <c r="AX37" s="17"/>
      <c r="AY37" s="17"/>
      <c r="AZ37" s="17"/>
      <c r="BA37" s="29" t="str">
        <f>IF((BA36&gt;0),"เกินดุล","ขาดดุล")</f>
        <v>เกินดุล</v>
      </c>
      <c r="BB37" s="17"/>
      <c r="BC37" s="96" t="str">
        <f>IF((BC36&gt;0),"ผลเกินดุล","ผลขาดดุล")</f>
        <v>ผลขาดดุล</v>
      </c>
      <c r="BD37" s="17"/>
      <c r="BE37" s="17"/>
      <c r="BF37" s="17"/>
      <c r="BG37" s="17"/>
      <c r="BH37" s="29" t="str">
        <f>IF((BH36&gt;0),"เกินดุล","ขาดดุล")</f>
        <v>เกินดุล</v>
      </c>
      <c r="BI37" s="17"/>
      <c r="BJ37" s="96" t="str">
        <f>IF((BJ36&gt;0),"ผลเกินดุล","ผลขาดดุล")</f>
        <v>ผลขาดดุล</v>
      </c>
      <c r="BK37" s="17"/>
      <c r="BL37" s="17"/>
      <c r="BM37" s="17"/>
      <c r="BN37" s="17"/>
      <c r="BO37" s="29" t="str">
        <f>IF((BO36&gt;0),"เกินดุล","ขาดดุล")</f>
        <v>เกินดุล</v>
      </c>
      <c r="BP37" s="17"/>
      <c r="BQ37" s="29" t="str">
        <f>IF((BQ36&gt;0),"ผลเกินดุล","ผลขาดดุล")</f>
        <v>ผลเกินดุล</v>
      </c>
      <c r="BR37" s="17"/>
      <c r="BS37" s="17"/>
      <c r="BT37" s="17"/>
      <c r="BU37" s="17"/>
      <c r="BV37" s="29" t="str">
        <f>IF((BV36&gt;0),"เกินดุล","ขาดดุล")</f>
        <v>เกินดุล</v>
      </c>
      <c r="BW37" s="17"/>
      <c r="BX37" s="29" t="str">
        <f>IF((BX36&gt;0),"ผลเกินดุล","ผลขาดดุล")</f>
        <v>ผลเกินดุล</v>
      </c>
      <c r="BY37" s="17"/>
      <c r="BZ37" s="17"/>
      <c r="CA37" s="17"/>
      <c r="CB37" s="17"/>
      <c r="CC37" s="29" t="str">
        <f>IF((CC36&gt;0),"เกินดุล","ขาดดุล")</f>
        <v>เกินดุล</v>
      </c>
      <c r="CD37" s="17"/>
      <c r="CE37" s="29" t="str">
        <f>IF((CE36&gt;0),"ผลเกินดุล","ผลขาดดุล")</f>
        <v>ผลเกินดุล</v>
      </c>
      <c r="CF37" s="17"/>
      <c r="CG37" s="17"/>
      <c r="CH37" s="17"/>
      <c r="CI37" s="17"/>
      <c r="CJ37" s="29" t="str">
        <f>IF((CJ36&gt;0),"เกินดุล","ขาดดุล")</f>
        <v>เกินดุล</v>
      </c>
      <c r="CK37" s="17"/>
      <c r="CL37" s="96" t="str">
        <f>IF((CL36&gt;0),"ผลเกินดุล","ผลขาดดุล")</f>
        <v>ผลขาดดุล</v>
      </c>
      <c r="CM37" s="17"/>
      <c r="CN37" s="17"/>
      <c r="CO37" s="17"/>
      <c r="CP37" s="17"/>
      <c r="CQ37" s="29" t="str">
        <f>IF((CQ36&gt;0),"เกินดุล","ขาดดุล")</f>
        <v>เกินดุล</v>
      </c>
      <c r="CR37" s="17"/>
      <c r="CS37" s="96" t="str">
        <f>IF((CS36&gt;0),"ผลเกินดุล","ผลขาดดุล")</f>
        <v>ผลขาดดุล</v>
      </c>
      <c r="CT37" s="17"/>
      <c r="CU37" s="17"/>
      <c r="CV37" s="17"/>
      <c r="CW37" s="17"/>
      <c r="CX37" s="29" t="str">
        <f>IF((CX36&gt;0),"เกินดุล","ขาดดุล")</f>
        <v>เกินดุล</v>
      </c>
      <c r="CY37" s="17"/>
      <c r="CZ37" s="96" t="str">
        <f>IF((CZ36&gt;0),"ผลเกินดุล","ผลขาดดุล")</f>
        <v>ผลขาดดุล</v>
      </c>
      <c r="DA37" s="17"/>
      <c r="DB37" s="17"/>
      <c r="DC37" s="17"/>
      <c r="DD37" s="17"/>
      <c r="DE37" s="29" t="str">
        <f>IF((DE36&gt;0),"เกินดุล","ขาดดุล")</f>
        <v>เกินดุล</v>
      </c>
      <c r="DF37" s="17"/>
      <c r="DG37" s="96" t="str">
        <f>IF((DG36&gt;0),"ผลเกินดุล","ผลขาดดุล")</f>
        <v>ผลขาดดุล</v>
      </c>
      <c r="DH37" s="17"/>
      <c r="DI37" s="17"/>
      <c r="DJ37" s="17"/>
      <c r="DK37" s="17"/>
      <c r="DL37" s="29" t="str">
        <f>IF((DL36&gt;0),"เกินดุล","ขาดดุล")</f>
        <v>เกินดุล</v>
      </c>
      <c r="DM37" s="17"/>
      <c r="DN37" s="29" t="str">
        <f>IF((DN36&gt;0),"ผลเกินดุล","ผลขาดดุล")</f>
        <v>ผลเกินดุล</v>
      </c>
      <c r="DO37" s="17"/>
      <c r="DP37" s="17"/>
      <c r="DQ37" s="17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25"/>
      <c r="EF37" s="25"/>
      <c r="EG37" s="25"/>
      <c r="EH37" s="25"/>
      <c r="EI37" s="25"/>
      <c r="EJ37" s="25"/>
      <c r="EK37" s="25"/>
      <c r="EL37" s="25"/>
      <c r="EM37" s="25"/>
      <c r="EN37" s="25"/>
      <c r="EO37" s="25"/>
      <c r="EP37" s="25"/>
      <c r="EQ37" s="25"/>
      <c r="ER37" s="25"/>
      <c r="ES37" s="25"/>
      <c r="ET37" s="25"/>
      <c r="EU37" s="25"/>
      <c r="EV37" s="25"/>
      <c r="EW37" s="25"/>
      <c r="EX37" s="25"/>
      <c r="EY37" s="25"/>
      <c r="EZ37" s="25"/>
      <c r="FA37" s="25"/>
      <c r="FB37" s="25"/>
      <c r="FC37" s="25"/>
      <c r="FD37" s="25"/>
      <c r="FE37" s="25"/>
      <c r="FF37" s="25"/>
      <c r="FG37" s="25"/>
      <c r="FH37" s="25"/>
      <c r="FI37" s="25"/>
      <c r="FJ37" s="25"/>
      <c r="FK37" s="25"/>
      <c r="FL37" s="25"/>
      <c r="FM37" s="25"/>
      <c r="FN37" s="25"/>
      <c r="FO37" s="25"/>
      <c r="FP37" s="25"/>
      <c r="FQ37" s="25"/>
      <c r="FR37" s="25"/>
      <c r="FS37" s="25"/>
      <c r="FT37" s="25"/>
      <c r="FU37" s="25"/>
      <c r="FV37" s="25"/>
      <c r="FW37" s="25"/>
      <c r="FX37" s="25"/>
      <c r="FY37" s="25"/>
      <c r="FZ37" s="25"/>
      <c r="GA37" s="25"/>
      <c r="GB37" s="25"/>
      <c r="GC37" s="25"/>
      <c r="GD37" s="25"/>
      <c r="GE37" s="25"/>
      <c r="GF37" s="25"/>
      <c r="GG37" s="25"/>
      <c r="GH37" s="25"/>
      <c r="GI37" s="25"/>
      <c r="GJ37" s="25"/>
      <c r="GK37" s="25"/>
      <c r="GL37" s="25"/>
      <c r="GM37" s="25"/>
      <c r="GN37" s="25"/>
      <c r="GO37" s="25"/>
    </row>
    <row r="38" spans="1:197" s="25" customFormat="1" ht="15.75" customHeight="1">
      <c r="A38" s="15" t="s">
        <v>2852</v>
      </c>
      <c r="B38" s="30" t="s">
        <v>2907</v>
      </c>
      <c r="C38" s="94">
        <v>587089802.00999999</v>
      </c>
      <c r="D38" s="94">
        <v>587089802.00999999</v>
      </c>
      <c r="E38" s="94">
        <v>48924150.167499997</v>
      </c>
      <c r="F38" s="94">
        <v>394880875.94000012</v>
      </c>
      <c r="G38" s="94">
        <v>345956725.77249998</v>
      </c>
      <c r="H38" s="94">
        <v>707.12873823675898</v>
      </c>
      <c r="I38" s="121" t="s">
        <v>2891</v>
      </c>
      <c r="J38" s="94">
        <v>190107634.21000001</v>
      </c>
      <c r="K38" s="94">
        <v>190107634.21000001</v>
      </c>
      <c r="L38" s="94">
        <v>15842302.850833334</v>
      </c>
      <c r="M38" s="94">
        <v>143206204.15999997</v>
      </c>
      <c r="N38" s="94">
        <v>127363901.30916667</v>
      </c>
      <c r="O38" s="94">
        <v>803.94815392932026</v>
      </c>
      <c r="P38" s="121" t="s">
        <v>2891</v>
      </c>
      <c r="Q38" s="94">
        <v>100646160.61</v>
      </c>
      <c r="R38" s="94">
        <v>100646160.61</v>
      </c>
      <c r="S38" s="94">
        <v>8387180.0508333342</v>
      </c>
      <c r="T38" s="94">
        <v>75101814.209999979</v>
      </c>
      <c r="U38" s="94">
        <v>66714634.159166664</v>
      </c>
      <c r="V38" s="94">
        <v>795.43581698282526</v>
      </c>
      <c r="W38" s="121" t="s">
        <v>2891</v>
      </c>
      <c r="X38" s="94">
        <v>219764890.5</v>
      </c>
      <c r="Y38" s="94">
        <v>219764890.5</v>
      </c>
      <c r="Z38" s="94">
        <v>18313740.875</v>
      </c>
      <c r="AA38" s="94">
        <v>151345512.21000001</v>
      </c>
      <c r="AB38" s="94">
        <v>133031771.33499999</v>
      </c>
      <c r="AC38" s="94">
        <v>726.4041368882805</v>
      </c>
      <c r="AD38" s="121" t="s">
        <v>2891</v>
      </c>
      <c r="AE38" s="94">
        <v>94788007.090000004</v>
      </c>
      <c r="AF38" s="94">
        <v>94788007.090000004</v>
      </c>
      <c r="AG38" s="94">
        <v>7899000.5908333333</v>
      </c>
      <c r="AH38" s="94">
        <v>57811709.739999995</v>
      </c>
      <c r="AI38" s="94">
        <v>49912709.149166673</v>
      </c>
      <c r="AJ38" s="94">
        <v>631.88638328612842</v>
      </c>
      <c r="AK38" s="121" t="s">
        <v>2891</v>
      </c>
      <c r="AL38" s="94">
        <v>32464523.41</v>
      </c>
      <c r="AM38" s="94">
        <v>32464523.41</v>
      </c>
      <c r="AN38" s="94">
        <v>2705376.9508333332</v>
      </c>
      <c r="AO38" s="94">
        <v>18594863.299999997</v>
      </c>
      <c r="AP38" s="94">
        <v>15889486.349166667</v>
      </c>
      <c r="AQ38" s="94">
        <v>587.32984859179237</v>
      </c>
      <c r="AR38" s="121" t="s">
        <v>2891</v>
      </c>
      <c r="AS38" s="94">
        <v>303044777.39999998</v>
      </c>
      <c r="AT38" s="94">
        <v>303044777.39999998</v>
      </c>
      <c r="AU38" s="94">
        <v>25253731.449999999</v>
      </c>
      <c r="AV38" s="94">
        <v>253721343.35999998</v>
      </c>
      <c r="AW38" s="94">
        <v>228467611.91</v>
      </c>
      <c r="AX38" s="94">
        <v>904.68853033597929</v>
      </c>
      <c r="AY38" s="121" t="s">
        <v>2891</v>
      </c>
      <c r="AZ38" s="94">
        <v>39425512.25</v>
      </c>
      <c r="BA38" s="94">
        <v>39425512.25</v>
      </c>
      <c r="BB38" s="94">
        <v>3285459.354166667</v>
      </c>
      <c r="BC38" s="94">
        <v>37519182.349999994</v>
      </c>
      <c r="BD38" s="94">
        <v>34233722.99583333</v>
      </c>
      <c r="BE38" s="94">
        <v>1041.9767620140433</v>
      </c>
      <c r="BF38" s="121" t="s">
        <v>2891</v>
      </c>
      <c r="BG38" s="94">
        <v>117833257.36</v>
      </c>
      <c r="BH38" s="94">
        <v>117833257.36</v>
      </c>
      <c r="BI38" s="94">
        <v>9819438.1133333333</v>
      </c>
      <c r="BJ38" s="94">
        <v>93168108.24000001</v>
      </c>
      <c r="BK38" s="94">
        <v>83348670.126666665</v>
      </c>
      <c r="BL38" s="94">
        <v>848.81302946949256</v>
      </c>
      <c r="BM38" s="121" t="s">
        <v>2891</v>
      </c>
      <c r="BN38" s="94">
        <v>105335242.94</v>
      </c>
      <c r="BO38" s="94">
        <v>105335242.94</v>
      </c>
      <c r="BP38" s="94">
        <v>8777936.9116666671</v>
      </c>
      <c r="BQ38" s="94">
        <v>75431863.229999974</v>
      </c>
      <c r="BR38" s="94">
        <v>66653926.318333328</v>
      </c>
      <c r="BS38" s="94">
        <v>759.33476156275708</v>
      </c>
      <c r="BT38" s="121" t="s">
        <v>2891</v>
      </c>
      <c r="BU38" s="94">
        <v>103256602.40000001</v>
      </c>
      <c r="BV38" s="94">
        <v>103256602.40000001</v>
      </c>
      <c r="BW38" s="94">
        <v>8604716.8666666672</v>
      </c>
      <c r="BX38" s="94">
        <v>71204447.319999993</v>
      </c>
      <c r="BY38" s="94">
        <v>62599730.453333333</v>
      </c>
      <c r="BZ38" s="94">
        <v>727.50482582215966</v>
      </c>
      <c r="CA38" s="121" t="s">
        <v>2891</v>
      </c>
      <c r="CB38" s="94">
        <v>242621789.58000001</v>
      </c>
      <c r="CC38" s="94">
        <v>242621789.58000001</v>
      </c>
      <c r="CD38" s="94">
        <v>20218482.465</v>
      </c>
      <c r="CE38" s="94">
        <v>189280203.26999998</v>
      </c>
      <c r="CF38" s="94">
        <v>169061720.80500001</v>
      </c>
      <c r="CG38" s="94">
        <v>836.17413471886891</v>
      </c>
      <c r="CH38" s="121" t="s">
        <v>2891</v>
      </c>
      <c r="CI38" s="94">
        <v>31856902.300000001</v>
      </c>
      <c r="CJ38" s="94">
        <v>31856902.300000001</v>
      </c>
      <c r="CK38" s="94">
        <v>2654741.8583333334</v>
      </c>
      <c r="CL38" s="94">
        <v>22902026.740000002</v>
      </c>
      <c r="CM38" s="94">
        <v>20247284.881666668</v>
      </c>
      <c r="CN38" s="94">
        <v>762.68375465997519</v>
      </c>
      <c r="CO38" s="121" t="s">
        <v>2891</v>
      </c>
      <c r="CP38" s="94">
        <v>242373644.78</v>
      </c>
      <c r="CQ38" s="94">
        <v>242373644.78</v>
      </c>
      <c r="CR38" s="94">
        <v>20197803.731666666</v>
      </c>
      <c r="CS38" s="94">
        <v>201660538.88000003</v>
      </c>
      <c r="CT38" s="94">
        <v>181462735.14833331</v>
      </c>
      <c r="CU38" s="94">
        <v>898.42805464948208</v>
      </c>
      <c r="CV38" s="121" t="s">
        <v>2891</v>
      </c>
      <c r="CW38" s="94">
        <v>54420223.039999999</v>
      </c>
      <c r="CX38" s="94">
        <v>54420223.039999999</v>
      </c>
      <c r="CY38" s="94">
        <v>4535018.5866666669</v>
      </c>
      <c r="CZ38" s="94">
        <v>23983068.470000014</v>
      </c>
      <c r="DA38" s="94">
        <v>19448049.883333333</v>
      </c>
      <c r="DB38" s="94">
        <v>428.84167973450479</v>
      </c>
      <c r="DC38" s="121" t="s">
        <v>2891</v>
      </c>
      <c r="DD38" s="94">
        <v>23449632.010000002</v>
      </c>
      <c r="DE38" s="94">
        <v>23449632.010000002</v>
      </c>
      <c r="DF38" s="94">
        <v>1954136.0008333335</v>
      </c>
      <c r="DG38" s="94">
        <v>13819941.620000001</v>
      </c>
      <c r="DH38" s="94">
        <v>11865805.619166667</v>
      </c>
      <c r="DI38" s="94">
        <v>607.21493356176552</v>
      </c>
      <c r="DJ38" s="121" t="s">
        <v>2891</v>
      </c>
      <c r="DK38" s="15"/>
      <c r="DL38" s="15"/>
      <c r="DM38" s="15">
        <f t="shared" ref="DM38:DP40" si="134">E38+L38+S38+Z38+AG38+AN38+AU38+BB38+BI38+BP38+BW38+CD38+CK38+CR38+CY38+DF38</f>
        <v>207373216.82416666</v>
      </c>
      <c r="DN38" s="15">
        <f t="shared" si="134"/>
        <v>1823631703.04</v>
      </c>
      <c r="DO38" s="15">
        <f t="shared" si="134"/>
        <v>1616258486.2158334</v>
      </c>
      <c r="DP38" s="15">
        <f t="shared" si="134"/>
        <v>12067.793544444135</v>
      </c>
      <c r="DQ38" s="15" t="str">
        <f>IF((DO38&gt;0),"OK","Not OK")</f>
        <v>OK</v>
      </c>
    </row>
    <row r="39" spans="1:197" s="25" customFormat="1" ht="15.75" customHeight="1">
      <c r="A39" s="15" t="s">
        <v>2853</v>
      </c>
      <c r="B39" s="30" t="s">
        <v>2908</v>
      </c>
      <c r="C39" s="94">
        <v>253732717.80000001</v>
      </c>
      <c r="D39" s="94">
        <v>253732717.80000001</v>
      </c>
      <c r="E39" s="94">
        <v>21144393.149999999</v>
      </c>
      <c r="F39" s="94">
        <v>311664800.49540001</v>
      </c>
      <c r="G39" s="94">
        <v>290520407.34539998</v>
      </c>
      <c r="H39" s="94">
        <v>1373.9831892285827</v>
      </c>
      <c r="I39" s="121" t="s">
        <v>2891</v>
      </c>
      <c r="J39" s="94">
        <v>186386185.33000001</v>
      </c>
      <c r="K39" s="94">
        <v>186386185.33000001</v>
      </c>
      <c r="L39" s="94">
        <v>15532182.110833334</v>
      </c>
      <c r="M39" s="94">
        <v>153950352.97999999</v>
      </c>
      <c r="N39" s="94">
        <v>138418170.86916667</v>
      </c>
      <c r="O39" s="94">
        <v>891.1701516338984</v>
      </c>
      <c r="P39" s="121" t="s">
        <v>2891</v>
      </c>
      <c r="Q39" s="94">
        <v>88745241.409999996</v>
      </c>
      <c r="R39" s="94">
        <v>88745241.409999996</v>
      </c>
      <c r="S39" s="94">
        <v>7395436.7841666667</v>
      </c>
      <c r="T39" s="94">
        <v>74148428.079999998</v>
      </c>
      <c r="U39" s="94">
        <v>66752991.295833327</v>
      </c>
      <c r="V39" s="94">
        <v>902.62405377798382</v>
      </c>
      <c r="W39" s="121" t="s">
        <v>2891</v>
      </c>
      <c r="X39" s="94">
        <v>153819377.44</v>
      </c>
      <c r="Y39" s="94">
        <v>153819377.44</v>
      </c>
      <c r="Z39" s="94">
        <v>12818281.453333335</v>
      </c>
      <c r="AA39" s="94">
        <v>142260535.51999998</v>
      </c>
      <c r="AB39" s="94">
        <v>129442254.06666666</v>
      </c>
      <c r="AC39" s="94">
        <v>1009.8253384271401</v>
      </c>
      <c r="AD39" s="121" t="s">
        <v>2891</v>
      </c>
      <c r="AE39" s="94">
        <v>60669214.600000001</v>
      </c>
      <c r="AF39" s="94">
        <v>60669214.600000001</v>
      </c>
      <c r="AG39" s="94">
        <v>5055767.8833333328</v>
      </c>
      <c r="AH39" s="94">
        <v>50277343.040000007</v>
      </c>
      <c r="AI39" s="94">
        <v>45221575.156666666</v>
      </c>
      <c r="AJ39" s="94">
        <v>894.45512927408151</v>
      </c>
      <c r="AK39" s="121" t="s">
        <v>2891</v>
      </c>
      <c r="AL39" s="94">
        <v>33626002.060000002</v>
      </c>
      <c r="AM39" s="94">
        <v>33626002.060000002</v>
      </c>
      <c r="AN39" s="94">
        <v>2802166.8383333334</v>
      </c>
      <c r="AO39" s="94">
        <v>21916390.640000001</v>
      </c>
      <c r="AP39" s="94">
        <v>19114223.801666666</v>
      </c>
      <c r="AQ39" s="94">
        <v>682.12297498443684</v>
      </c>
      <c r="AR39" s="121" t="s">
        <v>2891</v>
      </c>
      <c r="AS39" s="94">
        <v>283671076.36000001</v>
      </c>
      <c r="AT39" s="94">
        <v>283671076.36000001</v>
      </c>
      <c r="AU39" s="94">
        <v>23639256.363333337</v>
      </c>
      <c r="AV39" s="94">
        <v>250144168.53</v>
      </c>
      <c r="AW39" s="94">
        <v>226504912.16666666</v>
      </c>
      <c r="AX39" s="94">
        <v>958.17274742193945</v>
      </c>
      <c r="AY39" s="121" t="s">
        <v>2891</v>
      </c>
      <c r="AZ39" s="94">
        <v>46866494.119999997</v>
      </c>
      <c r="BA39" s="94">
        <v>46866494.119999997</v>
      </c>
      <c r="BB39" s="94">
        <v>3905541.1766666668</v>
      </c>
      <c r="BC39" s="94">
        <v>36577769.979999997</v>
      </c>
      <c r="BD39" s="94">
        <v>32672228.803333335</v>
      </c>
      <c r="BE39" s="94">
        <v>836.56085867256672</v>
      </c>
      <c r="BF39" s="121" t="s">
        <v>2891</v>
      </c>
      <c r="BG39" s="94">
        <v>84645394.680000007</v>
      </c>
      <c r="BH39" s="94">
        <v>84645394.680000007</v>
      </c>
      <c r="BI39" s="94">
        <v>7053782.8899999997</v>
      </c>
      <c r="BJ39" s="94">
        <v>78851648.230000004</v>
      </c>
      <c r="BK39" s="94">
        <v>71797865.340000004</v>
      </c>
      <c r="BL39" s="94">
        <v>1017.8632722278186</v>
      </c>
      <c r="BM39" s="121" t="s">
        <v>2891</v>
      </c>
      <c r="BN39" s="94">
        <v>78332249.239999995</v>
      </c>
      <c r="BO39" s="94">
        <v>78332249.239999995</v>
      </c>
      <c r="BP39" s="94">
        <v>6527687.4366666665</v>
      </c>
      <c r="BQ39" s="94">
        <v>71212289.589999989</v>
      </c>
      <c r="BR39" s="94">
        <v>64684602.153333329</v>
      </c>
      <c r="BS39" s="94">
        <v>990.92676818429629</v>
      </c>
      <c r="BT39" s="121" t="s">
        <v>2891</v>
      </c>
      <c r="BU39" s="94">
        <v>80195848.519999996</v>
      </c>
      <c r="BV39" s="94">
        <v>80195848.519999996</v>
      </c>
      <c r="BW39" s="94">
        <v>6682987.3766666669</v>
      </c>
      <c r="BX39" s="94">
        <v>62504962.900000013</v>
      </c>
      <c r="BY39" s="94">
        <v>55821975.523333333</v>
      </c>
      <c r="BZ39" s="94">
        <v>835.28476678308721</v>
      </c>
      <c r="CA39" s="121" t="s">
        <v>2891</v>
      </c>
      <c r="CB39" s="94">
        <v>218101137.25</v>
      </c>
      <c r="CC39" s="94">
        <v>218101137.25</v>
      </c>
      <c r="CD39" s="94">
        <v>18175094.770833332</v>
      </c>
      <c r="CE39" s="94">
        <v>161644444.84999999</v>
      </c>
      <c r="CF39" s="94">
        <v>143469350.07916665</v>
      </c>
      <c r="CG39" s="94">
        <v>789.37332590639664</v>
      </c>
      <c r="CH39" s="121" t="s">
        <v>2891</v>
      </c>
      <c r="CI39" s="94">
        <v>31182540.460000001</v>
      </c>
      <c r="CJ39" s="94">
        <v>31182540.460000001</v>
      </c>
      <c r="CK39" s="94">
        <v>2598545.0383333331</v>
      </c>
      <c r="CL39" s="94">
        <v>26456539.73</v>
      </c>
      <c r="CM39" s="94">
        <v>23857994.691666666</v>
      </c>
      <c r="CN39" s="94">
        <v>918.1289660066393</v>
      </c>
      <c r="CO39" s="121" t="s">
        <v>2891</v>
      </c>
      <c r="CP39" s="94">
        <v>213149942.36000001</v>
      </c>
      <c r="CQ39" s="94">
        <v>213149942.36000001</v>
      </c>
      <c r="CR39" s="94">
        <v>17762495.196666665</v>
      </c>
      <c r="CS39" s="94">
        <v>189286170.52000001</v>
      </c>
      <c r="CT39" s="94">
        <v>171523675.32333332</v>
      </c>
      <c r="CU39" s="94">
        <v>965.65079074882271</v>
      </c>
      <c r="CV39" s="121" t="s">
        <v>2891</v>
      </c>
      <c r="CW39" s="94">
        <v>21174052.489999998</v>
      </c>
      <c r="CX39" s="94">
        <v>21174052.489999998</v>
      </c>
      <c r="CY39" s="94">
        <v>1764504.3741666665</v>
      </c>
      <c r="CZ39" s="94">
        <v>13879403</v>
      </c>
      <c r="DA39" s="94">
        <v>12114898.625833334</v>
      </c>
      <c r="DB39" s="94">
        <v>686.58932237302679</v>
      </c>
      <c r="DC39" s="121" t="s">
        <v>2891</v>
      </c>
      <c r="DD39" s="94">
        <v>14536273.85</v>
      </c>
      <c r="DE39" s="94">
        <v>14536273.85</v>
      </c>
      <c r="DF39" s="94">
        <v>1211356.1541666668</v>
      </c>
      <c r="DG39" s="94">
        <v>12048067.300000001</v>
      </c>
      <c r="DH39" s="94">
        <v>10836711.145833332</v>
      </c>
      <c r="DI39" s="94">
        <v>894.59331250834953</v>
      </c>
      <c r="DJ39" s="121" t="s">
        <v>2891</v>
      </c>
      <c r="DK39" s="15"/>
      <c r="DL39" s="15"/>
      <c r="DM39" s="15">
        <f t="shared" si="134"/>
        <v>154069478.99749997</v>
      </c>
      <c r="DN39" s="15">
        <f t="shared" si="134"/>
        <v>1656823315.3853998</v>
      </c>
      <c r="DO39" s="15">
        <f t="shared" si="134"/>
        <v>1502753836.3878996</v>
      </c>
      <c r="DP39" s="15">
        <f t="shared" si="134"/>
        <v>14647.324968159068</v>
      </c>
      <c r="DQ39" s="15" t="str">
        <f t="shared" ref="DQ39:DQ40" si="135">IF((DO39&gt;0),"OK","Not OK")</f>
        <v>OK</v>
      </c>
    </row>
    <row r="40" spans="1:197" s="25" customFormat="1" ht="15.75" customHeight="1">
      <c r="A40" s="15" t="s">
        <v>2854</v>
      </c>
      <c r="B40" s="30" t="s">
        <v>2909</v>
      </c>
      <c r="C40" s="94">
        <v>273243321.94</v>
      </c>
      <c r="D40" s="94">
        <v>-273243321.94</v>
      </c>
      <c r="E40" s="94">
        <v>-22770276.828333333</v>
      </c>
      <c r="F40" s="94">
        <v>-235563611.32539997</v>
      </c>
      <c r="G40" s="94">
        <v>-212793334.49706665</v>
      </c>
      <c r="H40" s="94">
        <v>934.52238679981838</v>
      </c>
      <c r="I40" s="121" t="s">
        <v>2891</v>
      </c>
      <c r="J40" s="94">
        <v>179671215.44999999</v>
      </c>
      <c r="K40" s="94">
        <v>-179671215.44999999</v>
      </c>
      <c r="L40" s="94">
        <v>-14972601.2875</v>
      </c>
      <c r="M40" s="94">
        <v>-132963060.20000002</v>
      </c>
      <c r="N40" s="94">
        <v>-117990458.91249999</v>
      </c>
      <c r="O40" s="94">
        <v>788.04248271143979</v>
      </c>
      <c r="P40" s="121" t="s">
        <v>2891</v>
      </c>
      <c r="Q40" s="94">
        <v>44237424.479999997</v>
      </c>
      <c r="R40" s="94">
        <v>-44237424.479999997</v>
      </c>
      <c r="S40" s="94">
        <v>-3686452.04</v>
      </c>
      <c r="T40" s="94">
        <v>-25650201.239999998</v>
      </c>
      <c r="U40" s="94">
        <v>-21963749.199999999</v>
      </c>
      <c r="V40" s="94">
        <v>595.79641784787736</v>
      </c>
      <c r="W40" s="121" t="s">
        <v>2891</v>
      </c>
      <c r="X40" s="94">
        <v>18280403.379999999</v>
      </c>
      <c r="Y40" s="94">
        <v>-18280403.379999999</v>
      </c>
      <c r="Z40" s="94">
        <v>-1523366.9483333332</v>
      </c>
      <c r="AA40" s="94">
        <v>-8622026.5499999989</v>
      </c>
      <c r="AB40" s="94">
        <v>-7098659.6016666666</v>
      </c>
      <c r="AC40" s="94">
        <v>465.9848770798842</v>
      </c>
      <c r="AD40" s="121" t="s">
        <v>2891</v>
      </c>
      <c r="AE40" s="94">
        <v>22312029.260000002</v>
      </c>
      <c r="AF40" s="94">
        <v>-22312029.260000002</v>
      </c>
      <c r="AG40" s="94">
        <v>-1859335.7716666667</v>
      </c>
      <c r="AH40" s="94">
        <v>-11415271.209999999</v>
      </c>
      <c r="AI40" s="94">
        <v>-9555935.4383333325</v>
      </c>
      <c r="AJ40" s="94">
        <v>513.94350519958039</v>
      </c>
      <c r="AK40" s="121" t="s">
        <v>2891</v>
      </c>
      <c r="AL40" s="94">
        <v>24538720.120000001</v>
      </c>
      <c r="AM40" s="94">
        <v>-24538720.120000001</v>
      </c>
      <c r="AN40" s="94">
        <v>-2044893.3433333333</v>
      </c>
      <c r="AO40" s="94">
        <v>-16803649.93</v>
      </c>
      <c r="AP40" s="94">
        <v>-14758756.586666666</v>
      </c>
      <c r="AQ40" s="94">
        <v>721.73723068650406</v>
      </c>
      <c r="AR40" s="121" t="s">
        <v>2891</v>
      </c>
      <c r="AS40" s="94">
        <v>42805963.960000001</v>
      </c>
      <c r="AT40" s="94">
        <v>-42805963.960000001</v>
      </c>
      <c r="AU40" s="94">
        <v>-3567163.6633333331</v>
      </c>
      <c r="AV40" s="94">
        <v>-28709443.09</v>
      </c>
      <c r="AW40" s="94">
        <v>-25142279.426666666</v>
      </c>
      <c r="AX40" s="94">
        <v>704.82550843132549</v>
      </c>
      <c r="AY40" s="121" t="s">
        <v>2891</v>
      </c>
      <c r="AZ40" s="94">
        <v>35122563</v>
      </c>
      <c r="BA40" s="94">
        <v>-35122563</v>
      </c>
      <c r="BB40" s="94">
        <v>-2926880.25</v>
      </c>
      <c r="BC40" s="94">
        <v>-17921966.000000004</v>
      </c>
      <c r="BD40" s="94">
        <v>-14995085.75</v>
      </c>
      <c r="BE40" s="94">
        <v>512.32317242907357</v>
      </c>
      <c r="BF40" s="121" t="s">
        <v>2891</v>
      </c>
      <c r="BG40" s="94">
        <v>22168443.640000001</v>
      </c>
      <c r="BH40" s="94">
        <v>-22168443.640000001</v>
      </c>
      <c r="BI40" s="94">
        <v>-1847370.3033333335</v>
      </c>
      <c r="BJ40" s="94">
        <v>-8376861.0800000001</v>
      </c>
      <c r="BK40" s="94">
        <v>-6529490.7766666664</v>
      </c>
      <c r="BL40" s="94">
        <v>353.44785855250956</v>
      </c>
      <c r="BM40" s="121" t="s">
        <v>2891</v>
      </c>
      <c r="BN40" s="94">
        <v>24583455.57</v>
      </c>
      <c r="BO40" s="94">
        <v>-24583455.57</v>
      </c>
      <c r="BP40" s="94">
        <v>-2048621.2975000001</v>
      </c>
      <c r="BQ40" s="94">
        <v>-17920234.560000002</v>
      </c>
      <c r="BR40" s="94">
        <v>-15871613.262499999</v>
      </c>
      <c r="BS40" s="94">
        <v>774.74608322527206</v>
      </c>
      <c r="BT40" s="121" t="s">
        <v>2891</v>
      </c>
      <c r="BU40" s="94">
        <v>17691408.620000001</v>
      </c>
      <c r="BV40" s="94">
        <v>-17691408.620000001</v>
      </c>
      <c r="BW40" s="94">
        <v>-1474284.0516666668</v>
      </c>
      <c r="BX40" s="94">
        <v>-9242496.4500000011</v>
      </c>
      <c r="BY40" s="94">
        <v>-7768212.3983333334</v>
      </c>
      <c r="BZ40" s="94">
        <v>526.91422589503225</v>
      </c>
      <c r="CA40" s="121" t="s">
        <v>2891</v>
      </c>
      <c r="CB40" s="94">
        <v>32361474.539999999</v>
      </c>
      <c r="CC40" s="94">
        <v>-32361474.539999999</v>
      </c>
      <c r="CD40" s="94">
        <v>-2696789.5449999999</v>
      </c>
      <c r="CE40" s="94">
        <v>-23975235.920000002</v>
      </c>
      <c r="CF40" s="94">
        <v>-21278446.375</v>
      </c>
      <c r="CG40" s="94">
        <v>789.02880702913728</v>
      </c>
      <c r="CH40" s="121" t="s">
        <v>2891</v>
      </c>
      <c r="CI40" s="94">
        <v>14476026.300000001</v>
      </c>
      <c r="CJ40" s="94">
        <v>-14476026.300000001</v>
      </c>
      <c r="CK40" s="94">
        <v>-1206335.5249999999</v>
      </c>
      <c r="CL40" s="94">
        <v>-7368706.8299999991</v>
      </c>
      <c r="CM40" s="94">
        <v>-6162371.3049999997</v>
      </c>
      <c r="CN40" s="94">
        <v>510.83394107953507</v>
      </c>
      <c r="CO40" s="121" t="s">
        <v>2891</v>
      </c>
      <c r="CP40" s="94">
        <v>25671767.100000001</v>
      </c>
      <c r="CQ40" s="94">
        <v>-25671767.100000001</v>
      </c>
      <c r="CR40" s="94">
        <v>-2139313.9249999998</v>
      </c>
      <c r="CS40" s="94">
        <v>-12756274.299999999</v>
      </c>
      <c r="CT40" s="94">
        <v>-10616960.375</v>
      </c>
      <c r="CU40" s="94">
        <v>496.27874857122708</v>
      </c>
      <c r="CV40" s="121" t="s">
        <v>2891</v>
      </c>
      <c r="CW40" s="94">
        <v>10797852.460000001</v>
      </c>
      <c r="CX40" s="94">
        <v>-10797852.460000001</v>
      </c>
      <c r="CY40" s="94">
        <v>-899821.03833333333</v>
      </c>
      <c r="CZ40" s="94">
        <v>-8501408.790000001</v>
      </c>
      <c r="DA40" s="94">
        <v>-7601587.7516666669</v>
      </c>
      <c r="DB40" s="94">
        <v>844.78884442916342</v>
      </c>
      <c r="DC40" s="121" t="s">
        <v>2891</v>
      </c>
      <c r="DD40" s="94">
        <v>9892275.7699999996</v>
      </c>
      <c r="DE40" s="94">
        <v>-9892275.7699999996</v>
      </c>
      <c r="DF40" s="94">
        <v>-824356.31416666659</v>
      </c>
      <c r="DG40" s="94">
        <v>-7445419.3200000022</v>
      </c>
      <c r="DH40" s="94">
        <v>-6621063.0058333334</v>
      </c>
      <c r="DI40" s="94">
        <v>803.17975274156743</v>
      </c>
      <c r="DJ40" s="121" t="s">
        <v>2891</v>
      </c>
      <c r="DK40" s="15"/>
      <c r="DL40" s="15"/>
      <c r="DM40" s="15">
        <f t="shared" si="134"/>
        <v>-66487862.1325</v>
      </c>
      <c r="DN40" s="15">
        <f t="shared" si="134"/>
        <v>-573235866.7953999</v>
      </c>
      <c r="DO40" s="15">
        <f t="shared" si="134"/>
        <v>-506748004.66289991</v>
      </c>
      <c r="DP40" s="15">
        <f t="shared" si="134"/>
        <v>10336.393842708947</v>
      </c>
      <c r="DQ40" s="15" t="str">
        <f t="shared" si="135"/>
        <v>Not OK</v>
      </c>
    </row>
    <row r="41" spans="1:197" ht="14.25">
      <c r="A41" s="33"/>
      <c r="B41" s="33" t="s">
        <v>2866</v>
      </c>
      <c r="C41" s="34">
        <f t="shared" ref="C41:AH41" si="136">+C39+C40</f>
        <v>526976039.74000001</v>
      </c>
      <c r="D41" s="34">
        <f t="shared" si="136"/>
        <v>-19510604.139999986</v>
      </c>
      <c r="E41" s="34">
        <f t="shared" si="136"/>
        <v>-1625883.6783333346</v>
      </c>
      <c r="F41" s="34">
        <f>+F39+F40</f>
        <v>76101189.170000046</v>
      </c>
      <c r="G41" s="34">
        <f t="shared" si="136"/>
        <v>77727072.848333329</v>
      </c>
      <c r="H41" s="34">
        <f t="shared" si="136"/>
        <v>2308.5055760284013</v>
      </c>
      <c r="I41" s="34"/>
      <c r="J41" s="34">
        <f>+J39+J40</f>
        <v>366057400.77999997</v>
      </c>
      <c r="K41" s="34">
        <f t="shared" si="136"/>
        <v>6714969.880000025</v>
      </c>
      <c r="L41" s="34">
        <f t="shared" si="136"/>
        <v>559580.82333333418</v>
      </c>
      <c r="M41" s="34">
        <f>+M39+M40</f>
        <v>20987292.779999971</v>
      </c>
      <c r="N41" s="34">
        <f t="shared" si="136"/>
        <v>20427711.956666678</v>
      </c>
      <c r="O41" s="34">
        <f t="shared" si="136"/>
        <v>1679.2126343453383</v>
      </c>
      <c r="P41" s="34"/>
      <c r="Q41" s="34">
        <f t="shared" si="136"/>
        <v>132982665.88999999</v>
      </c>
      <c r="R41" s="34">
        <f t="shared" si="136"/>
        <v>44507816.93</v>
      </c>
      <c r="S41" s="34">
        <f t="shared" si="136"/>
        <v>3708984.7441666666</v>
      </c>
      <c r="T41" s="34">
        <f>+T39+T40</f>
        <v>48498226.840000004</v>
      </c>
      <c r="U41" s="34">
        <f t="shared" si="136"/>
        <v>44789242.095833331</v>
      </c>
      <c r="V41" s="34">
        <f t="shared" si="136"/>
        <v>1498.4204716258612</v>
      </c>
      <c r="W41" s="34"/>
      <c r="X41" s="34">
        <f t="shared" si="136"/>
        <v>172099780.81999999</v>
      </c>
      <c r="Y41" s="34">
        <f t="shared" si="136"/>
        <v>135538974.06</v>
      </c>
      <c r="Z41" s="34">
        <f t="shared" si="136"/>
        <v>11294914.505000003</v>
      </c>
      <c r="AA41" s="34">
        <f>+AA39+AA40</f>
        <v>133638508.96999998</v>
      </c>
      <c r="AB41" s="34">
        <f t="shared" si="136"/>
        <v>122343594.465</v>
      </c>
      <c r="AC41" s="34">
        <f t="shared" si="136"/>
        <v>1475.8102155070242</v>
      </c>
      <c r="AD41" s="34"/>
      <c r="AE41" s="34">
        <f t="shared" si="136"/>
        <v>82981243.859999999</v>
      </c>
      <c r="AF41" s="34">
        <f t="shared" si="136"/>
        <v>38357185.340000004</v>
      </c>
      <c r="AG41" s="34">
        <f t="shared" si="136"/>
        <v>3196432.1116666663</v>
      </c>
      <c r="AH41" s="34">
        <f t="shared" si="136"/>
        <v>38862071.830000006</v>
      </c>
      <c r="AI41" s="34">
        <f t="shared" ref="AI41:BL41" si="137">+AI39+AI40</f>
        <v>35665639.718333334</v>
      </c>
      <c r="AJ41" s="34">
        <f t="shared" si="137"/>
        <v>1408.3986344736618</v>
      </c>
      <c r="AK41" s="34"/>
      <c r="AL41" s="34">
        <f t="shared" si="137"/>
        <v>58164722.180000007</v>
      </c>
      <c r="AM41" s="34">
        <f t="shared" si="137"/>
        <v>9087281.9400000013</v>
      </c>
      <c r="AN41" s="34">
        <f t="shared" si="137"/>
        <v>757273.49500000011</v>
      </c>
      <c r="AO41" s="34">
        <f t="shared" si="137"/>
        <v>5112740.7100000009</v>
      </c>
      <c r="AP41" s="34">
        <f t="shared" si="137"/>
        <v>4355467.2149999999</v>
      </c>
      <c r="AQ41" s="34">
        <f t="shared" si="137"/>
        <v>1403.860205670941</v>
      </c>
      <c r="AR41" s="34"/>
      <c r="AS41" s="34">
        <f t="shared" si="137"/>
        <v>326477040.31999999</v>
      </c>
      <c r="AT41" s="34">
        <f t="shared" si="137"/>
        <v>240865112.40000001</v>
      </c>
      <c r="AU41" s="34">
        <f t="shared" si="137"/>
        <v>20072092.700000003</v>
      </c>
      <c r="AV41" s="34">
        <f>+AV39+AV40</f>
        <v>221434725.44</v>
      </c>
      <c r="AW41" s="34">
        <f t="shared" si="137"/>
        <v>201362632.73999998</v>
      </c>
      <c r="AX41" s="34">
        <f t="shared" si="137"/>
        <v>1662.9982558532649</v>
      </c>
      <c r="AY41" s="34"/>
      <c r="AZ41" s="34">
        <f t="shared" si="137"/>
        <v>81989057.120000005</v>
      </c>
      <c r="BA41" s="34">
        <f t="shared" si="137"/>
        <v>11743931.119999997</v>
      </c>
      <c r="BB41" s="34">
        <f t="shared" si="137"/>
        <v>978660.92666666675</v>
      </c>
      <c r="BC41" s="34">
        <f t="shared" si="137"/>
        <v>18655803.979999993</v>
      </c>
      <c r="BD41" s="34">
        <f t="shared" si="137"/>
        <v>17677143.053333335</v>
      </c>
      <c r="BE41" s="34">
        <f t="shared" si="137"/>
        <v>1348.8840311016402</v>
      </c>
      <c r="BF41" s="34"/>
      <c r="BG41" s="34">
        <f t="shared" si="137"/>
        <v>106813838.32000001</v>
      </c>
      <c r="BH41" s="34">
        <f t="shared" si="137"/>
        <v>62476951.040000007</v>
      </c>
      <c r="BI41" s="34">
        <f t="shared" si="137"/>
        <v>5206412.586666666</v>
      </c>
      <c r="BJ41" s="34">
        <f t="shared" si="137"/>
        <v>70474787.150000006</v>
      </c>
      <c r="BK41" s="34">
        <f t="shared" si="137"/>
        <v>65268374.56333334</v>
      </c>
      <c r="BL41" s="34">
        <f t="shared" si="137"/>
        <v>1371.3111307803281</v>
      </c>
      <c r="BM41" s="34"/>
      <c r="BN41" s="34">
        <f>+BN39+BN40</f>
        <v>102915704.81</v>
      </c>
      <c r="BO41" s="34">
        <f t="shared" ref="BO41:CT41" si="138">+BO39+BO40</f>
        <v>53748793.669999994</v>
      </c>
      <c r="BP41" s="34">
        <f t="shared" si="138"/>
        <v>4479066.1391666662</v>
      </c>
      <c r="BQ41" s="34">
        <f>+BQ39+BQ40</f>
        <v>53292055.029999986</v>
      </c>
      <c r="BR41" s="34">
        <f t="shared" si="138"/>
        <v>48812988.890833333</v>
      </c>
      <c r="BS41" s="34">
        <f t="shared" si="138"/>
        <v>1765.6728514095685</v>
      </c>
      <c r="BT41" s="34"/>
      <c r="BU41" s="34">
        <f t="shared" si="138"/>
        <v>97887257.140000001</v>
      </c>
      <c r="BV41" s="34">
        <f t="shared" si="138"/>
        <v>62504439.899999991</v>
      </c>
      <c r="BW41" s="34">
        <f t="shared" si="138"/>
        <v>5208703.3250000002</v>
      </c>
      <c r="BX41" s="34">
        <f t="shared" si="138"/>
        <v>53262466.45000001</v>
      </c>
      <c r="BY41" s="34">
        <f t="shared" si="138"/>
        <v>48053763.125</v>
      </c>
      <c r="BZ41" s="34">
        <f t="shared" si="138"/>
        <v>1362.1989926781193</v>
      </c>
      <c r="CA41" s="34" t="e">
        <f t="shared" si="138"/>
        <v>#VALUE!</v>
      </c>
      <c r="CB41" s="34">
        <f t="shared" si="138"/>
        <v>250462611.78999999</v>
      </c>
      <c r="CC41" s="34">
        <f t="shared" si="138"/>
        <v>185739662.71000001</v>
      </c>
      <c r="CD41" s="34">
        <f t="shared" si="138"/>
        <v>15478305.225833332</v>
      </c>
      <c r="CE41" s="34">
        <f>+CE39+CE40</f>
        <v>137669208.93000001</v>
      </c>
      <c r="CF41" s="34">
        <f t="shared" si="138"/>
        <v>122190903.70416665</v>
      </c>
      <c r="CG41"/>
      <c r="CH41"/>
      <c r="CI41" s="34">
        <f t="shared" si="138"/>
        <v>45658566.760000005</v>
      </c>
      <c r="CJ41" s="34">
        <f t="shared" si="138"/>
        <v>16706514.16</v>
      </c>
      <c r="CK41" s="34">
        <f t="shared" si="138"/>
        <v>1392209.5133333332</v>
      </c>
      <c r="CL41" s="34">
        <f t="shared" si="138"/>
        <v>19087832.900000002</v>
      </c>
      <c r="CM41" s="34">
        <f t="shared" si="138"/>
        <v>17695623.386666667</v>
      </c>
      <c r="CN41" s="34">
        <f t="shared" si="138"/>
        <v>1428.9629070861743</v>
      </c>
      <c r="CO41" s="34"/>
      <c r="CP41" s="34">
        <f t="shared" si="138"/>
        <v>238821709.46000001</v>
      </c>
      <c r="CQ41" s="34">
        <f t="shared" si="138"/>
        <v>187478175.26000002</v>
      </c>
      <c r="CR41" s="34">
        <f t="shared" si="138"/>
        <v>15623181.271666665</v>
      </c>
      <c r="CS41" s="34">
        <f>+CS39+CS40</f>
        <v>176529896.22</v>
      </c>
      <c r="CT41" s="34">
        <f t="shared" si="138"/>
        <v>160906714.94833332</v>
      </c>
      <c r="CU41" s="34">
        <f t="shared" ref="CU41:DQ41" si="139">+CU39+CU40</f>
        <v>1461.9295393200498</v>
      </c>
      <c r="CV41" s="34"/>
      <c r="CW41" s="34">
        <f t="shared" si="139"/>
        <v>31971904.949999999</v>
      </c>
      <c r="CX41" s="34">
        <f t="shared" si="139"/>
        <v>10376200.029999997</v>
      </c>
      <c r="CY41" s="34">
        <f t="shared" si="139"/>
        <v>864683.3358333332</v>
      </c>
      <c r="CZ41" s="34">
        <f t="shared" si="139"/>
        <v>5377994.209999999</v>
      </c>
      <c r="DA41" s="34">
        <f t="shared" si="139"/>
        <v>4513310.8741666675</v>
      </c>
      <c r="DB41" s="34">
        <f t="shared" si="139"/>
        <v>1531.3781668021902</v>
      </c>
      <c r="DC41" s="34"/>
      <c r="DD41" s="34">
        <f t="shared" si="139"/>
        <v>24428549.619999997</v>
      </c>
      <c r="DE41" s="34">
        <f t="shared" si="139"/>
        <v>4643998.08</v>
      </c>
      <c r="DF41" s="34">
        <f t="shared" si="139"/>
        <v>386999.8400000002</v>
      </c>
      <c r="DG41" s="34">
        <f t="shared" si="139"/>
        <v>4602647.9799999986</v>
      </c>
      <c r="DH41" s="34">
        <f t="shared" si="139"/>
        <v>4215648.1399999987</v>
      </c>
      <c r="DI41" s="34">
        <f t="shared" si="139"/>
        <v>1697.773065249917</v>
      </c>
      <c r="DJ41" s="34"/>
      <c r="DK41" s="34">
        <f t="shared" si="139"/>
        <v>0</v>
      </c>
      <c r="DL41" s="34">
        <f t="shared" si="139"/>
        <v>0</v>
      </c>
      <c r="DM41" s="34">
        <f t="shared" si="139"/>
        <v>87581616.86499998</v>
      </c>
      <c r="DN41" s="34">
        <f t="shared" si="139"/>
        <v>1083587448.5899999</v>
      </c>
      <c r="DO41" s="34">
        <f t="shared" si="139"/>
        <v>996005831.72499967</v>
      </c>
      <c r="DP41" s="34">
        <f t="shared" si="139"/>
        <v>24983.718810868013</v>
      </c>
      <c r="DQ41" s="34" t="e">
        <f t="shared" si="139"/>
        <v>#VALUE!</v>
      </c>
    </row>
    <row r="42" spans="1:197">
      <c r="B42" s="38" t="s">
        <v>2874</v>
      </c>
      <c r="C42" s="18">
        <f>+C17-C33</f>
        <v>255998796.74000001</v>
      </c>
      <c r="D42" s="18">
        <f>+D17-D33</f>
        <v>17029197.039999962</v>
      </c>
      <c r="E42" s="18">
        <f>+E17-E33</f>
        <v>1419099.7533333451</v>
      </c>
      <c r="F42" s="18">
        <f>+F17-F33</f>
        <v>29408854.370000035</v>
      </c>
      <c r="G42" s="18">
        <f t="shared" ref="G42:BO42" si="140">+G17-G33</f>
        <v>27989754.61666669</v>
      </c>
      <c r="H42" s="18">
        <f t="shared" si="140"/>
        <v>20.711228885186337</v>
      </c>
      <c r="I42" s="18">
        <f t="shared" si="140"/>
        <v>0</v>
      </c>
      <c r="J42" s="18">
        <f t="shared" si="140"/>
        <v>118053157.51000011</v>
      </c>
      <c r="K42" s="18">
        <f t="shared" si="140"/>
        <v>23726300</v>
      </c>
      <c r="L42" s="18">
        <f t="shared" si="140"/>
        <v>1977191.6666666642</v>
      </c>
      <c r="M42" s="18">
        <f>+M17-M33</f>
        <v>2116390.8199999928</v>
      </c>
      <c r="N42" s="18">
        <f t="shared" si="140"/>
        <v>139199.15333332866</v>
      </c>
      <c r="O42" s="18">
        <f t="shared" si="140"/>
        <v>0.47407011829065304</v>
      </c>
      <c r="P42" s="18">
        <f t="shared" si="140"/>
        <v>0</v>
      </c>
      <c r="Q42" s="18">
        <f t="shared" si="140"/>
        <v>47106466.710000008</v>
      </c>
      <c r="R42" s="18">
        <f t="shared" si="140"/>
        <v>16015975.24000001</v>
      </c>
      <c r="S42" s="18">
        <f t="shared" si="140"/>
        <v>1334664.6033333335</v>
      </c>
      <c r="T42" s="18">
        <f t="shared" si="140"/>
        <v>-487961.52999999933</v>
      </c>
      <c r="U42" s="18">
        <f t="shared" si="140"/>
        <v>-1822626.1333333328</v>
      </c>
      <c r="V42" s="18">
        <f t="shared" si="140"/>
        <v>-12.015929899495621</v>
      </c>
      <c r="W42" s="18">
        <f t="shared" si="140"/>
        <v>0</v>
      </c>
      <c r="X42" s="18">
        <f t="shared" si="140"/>
        <v>140860148.00000003</v>
      </c>
      <c r="Y42" s="18">
        <f t="shared" si="140"/>
        <v>-1184372.9300000072</v>
      </c>
      <c r="Z42" s="18">
        <f t="shared" si="140"/>
        <v>-98697.744166663848</v>
      </c>
      <c r="AA42" s="18">
        <f t="shared" si="140"/>
        <v>-794590.62000000011</v>
      </c>
      <c r="AB42" s="18">
        <f>+AB17-AB33</f>
        <v>-695892.87583333626</v>
      </c>
      <c r="AC42" s="18">
        <f t="shared" si="140"/>
        <v>-8.4241218804234581</v>
      </c>
      <c r="AD42" s="18">
        <f t="shared" si="140"/>
        <v>0</v>
      </c>
      <c r="AE42" s="18">
        <f t="shared" si="140"/>
        <v>35459984.049999982</v>
      </c>
      <c r="AF42" s="18">
        <f t="shared" si="140"/>
        <v>-2982456.8100000024</v>
      </c>
      <c r="AG42" s="18">
        <f t="shared" si="140"/>
        <v>-248538.06749999896</v>
      </c>
      <c r="AH42" s="18">
        <f>+AH17-AH33</f>
        <v>-6483386.0999999996</v>
      </c>
      <c r="AI42" s="18">
        <f>+AI17-AI33</f>
        <v>-6234848.0325000007</v>
      </c>
      <c r="AJ42" s="18">
        <f t="shared" si="140"/>
        <v>-73.140868574187905</v>
      </c>
      <c r="AK42" s="18">
        <f t="shared" si="140"/>
        <v>0</v>
      </c>
      <c r="AL42" s="18">
        <f t="shared" si="140"/>
        <v>12262626.640000001</v>
      </c>
      <c r="AM42" s="18">
        <f t="shared" si="140"/>
        <v>-2168100</v>
      </c>
      <c r="AN42" s="18">
        <f t="shared" si="140"/>
        <v>-180675</v>
      </c>
      <c r="AO42" s="18">
        <f t="shared" si="140"/>
        <v>-1340784.5799999991</v>
      </c>
      <c r="AP42" s="18">
        <f t="shared" si="140"/>
        <v>-1160109.5799999991</v>
      </c>
      <c r="AQ42" s="18">
        <f t="shared" si="140"/>
        <v>-17.067399747215465</v>
      </c>
      <c r="AR42" s="18">
        <f t="shared" si="140"/>
        <v>0</v>
      </c>
      <c r="AS42" s="18">
        <f t="shared" si="140"/>
        <v>75919360.120000005</v>
      </c>
      <c r="AT42" s="18">
        <f t="shared" si="140"/>
        <v>142003.67000001669</v>
      </c>
      <c r="AU42" s="18">
        <f t="shared" si="140"/>
        <v>11833.639166668057</v>
      </c>
      <c r="AV42" s="18">
        <f t="shared" si="140"/>
        <v>-12974634.970000003</v>
      </c>
      <c r="AW42" s="18">
        <f t="shared" si="140"/>
        <v>-12986468.609166671</v>
      </c>
      <c r="AX42" s="18">
        <f t="shared" si="140"/>
        <v>-53.577519018724438</v>
      </c>
      <c r="AY42" s="18">
        <f t="shared" si="140"/>
        <v>0</v>
      </c>
      <c r="AZ42" s="18">
        <f t="shared" si="140"/>
        <v>16997595.400000021</v>
      </c>
      <c r="BA42" s="18">
        <f t="shared" si="140"/>
        <v>243174.40000000596</v>
      </c>
      <c r="BB42" s="18">
        <f t="shared" si="140"/>
        <v>20264.533333333209</v>
      </c>
      <c r="BC42" s="18">
        <f t="shared" si="140"/>
        <v>-479473.20000000019</v>
      </c>
      <c r="BD42" s="18">
        <f t="shared" si="140"/>
        <v>-499737.7333333334</v>
      </c>
      <c r="BE42" s="18">
        <f t="shared" si="140"/>
        <v>-6.9225921501453911</v>
      </c>
      <c r="BF42" s="18">
        <f t="shared" si="140"/>
        <v>0</v>
      </c>
      <c r="BG42" s="18">
        <f t="shared" si="140"/>
        <v>44707945.169999987</v>
      </c>
      <c r="BH42" s="18">
        <f t="shared" si="140"/>
        <v>2286480.2100000083</v>
      </c>
      <c r="BI42" s="18">
        <f t="shared" si="140"/>
        <v>190540.01749999821</v>
      </c>
      <c r="BJ42" s="18">
        <f t="shared" si="140"/>
        <v>-1388952.0599999996</v>
      </c>
      <c r="BK42" s="18">
        <f t="shared" si="140"/>
        <v>-1579492.0774999978</v>
      </c>
      <c r="BL42" s="18">
        <f t="shared" si="140"/>
        <v>-15.875492745436553</v>
      </c>
      <c r="BM42" s="18">
        <f t="shared" si="140"/>
        <v>0</v>
      </c>
      <c r="BN42" s="18">
        <f t="shared" si="140"/>
        <v>61205990.650000051</v>
      </c>
      <c r="BO42" s="18">
        <f t="shared" si="140"/>
        <v>1948704.8900000006</v>
      </c>
      <c r="BP42" s="18">
        <f t="shared" ref="BP42:DQ42" si="141">+BP17-BP33</f>
        <v>162392.07416666485</v>
      </c>
      <c r="BQ42" s="18">
        <f t="shared" si="141"/>
        <v>353057.08000000007</v>
      </c>
      <c r="BR42" s="18">
        <f t="shared" si="141"/>
        <v>190665.00583333522</v>
      </c>
      <c r="BS42" s="18">
        <f t="shared" si="141"/>
        <v>2.3982880389924048</v>
      </c>
      <c r="BT42" s="18">
        <f t="shared" si="141"/>
        <v>0</v>
      </c>
      <c r="BU42" s="18">
        <f t="shared" si="141"/>
        <v>50529509.080000013</v>
      </c>
      <c r="BV42" s="18">
        <f t="shared" si="141"/>
        <v>3963594.3599999994</v>
      </c>
      <c r="BW42" s="18">
        <f t="shared" si="141"/>
        <v>330299.52999999933</v>
      </c>
      <c r="BX42" s="18">
        <f t="shared" si="141"/>
        <v>1036844.8899999987</v>
      </c>
      <c r="BY42" s="18">
        <f t="shared" si="141"/>
        <v>706545.3599999994</v>
      </c>
      <c r="BZ42" s="18">
        <f t="shared" si="141"/>
        <v>8.5226681662106838</v>
      </c>
      <c r="CA42" s="18">
        <f t="shared" si="141"/>
        <v>0</v>
      </c>
      <c r="CB42" s="18">
        <f t="shared" si="141"/>
        <v>63115282.23999998</v>
      </c>
      <c r="CC42" s="18">
        <f t="shared" si="141"/>
        <v>47964495.50000006</v>
      </c>
      <c r="CD42" s="18">
        <f t="shared" si="141"/>
        <v>3997041.291666666</v>
      </c>
      <c r="CE42" s="18">
        <f>+CE17-CE33</f>
        <v>8228678.6000000034</v>
      </c>
      <c r="CF42" s="18">
        <f t="shared" si="141"/>
        <v>4231637.3083333373</v>
      </c>
      <c r="CG42" s="18">
        <f t="shared" si="141"/>
        <v>24.516454633351483</v>
      </c>
      <c r="CH42" s="18">
        <f t="shared" si="141"/>
        <v>0</v>
      </c>
      <c r="CI42" s="18">
        <f t="shared" si="141"/>
        <v>13249073.089999989</v>
      </c>
      <c r="CJ42" s="18">
        <f t="shared" si="141"/>
        <v>-410778.71000000089</v>
      </c>
      <c r="CK42" s="18">
        <f t="shared" si="141"/>
        <v>-34231.559166667517</v>
      </c>
      <c r="CL42" s="18">
        <f t="shared" si="141"/>
        <v>-958088.8600000008</v>
      </c>
      <c r="CM42" s="18">
        <f t="shared" si="141"/>
        <v>-923857.30083333328</v>
      </c>
      <c r="CN42" s="18">
        <f t="shared" si="141"/>
        <v>-22.280741803611541</v>
      </c>
      <c r="CO42" s="18">
        <f t="shared" si="141"/>
        <v>0</v>
      </c>
      <c r="CP42" s="18">
        <f t="shared" si="141"/>
        <v>21140866.179999977</v>
      </c>
      <c r="CQ42" s="18">
        <f t="shared" si="141"/>
        <v>278806.48999999464</v>
      </c>
      <c r="CR42" s="18">
        <f t="shared" si="141"/>
        <v>23233.874166667461</v>
      </c>
      <c r="CS42" s="18">
        <f t="shared" si="141"/>
        <v>-840191.53999999911</v>
      </c>
      <c r="CT42" s="18">
        <f t="shared" si="141"/>
        <v>-863425.41416666657</v>
      </c>
      <c r="CU42" s="18">
        <f t="shared" si="141"/>
        <v>-8.0786761112446221</v>
      </c>
      <c r="CV42" s="18">
        <f t="shared" si="141"/>
        <v>0</v>
      </c>
      <c r="CW42" s="18">
        <f t="shared" si="141"/>
        <v>32386073.12000002</v>
      </c>
      <c r="CX42" s="18">
        <f t="shared" si="141"/>
        <v>-2692250.8300000057</v>
      </c>
      <c r="CY42" s="18">
        <f t="shared" si="141"/>
        <v>-224354.23583333287</v>
      </c>
      <c r="CZ42" s="18">
        <f t="shared" si="141"/>
        <v>-2497167.1</v>
      </c>
      <c r="DA42" s="18">
        <f t="shared" si="141"/>
        <v>-2272812.8641666672</v>
      </c>
      <c r="DB42" s="18">
        <f t="shared" si="141"/>
        <v>-45.224707531008278</v>
      </c>
      <c r="DC42" s="18">
        <f t="shared" si="141"/>
        <v>0</v>
      </c>
      <c r="DD42" s="18">
        <f t="shared" si="141"/>
        <v>5022630.1800000072</v>
      </c>
      <c r="DE42" s="18">
        <f t="shared" si="141"/>
        <v>152015.23999999464</v>
      </c>
      <c r="DF42" s="18">
        <f t="shared" si="141"/>
        <v>12667.936666668393</v>
      </c>
      <c r="DG42" s="18">
        <f>+DG17-DG33</f>
        <v>-1444850.4899999984</v>
      </c>
      <c r="DH42" s="18">
        <f t="shared" si="141"/>
        <v>-1457518.4266666668</v>
      </c>
      <c r="DI42" s="18">
        <f t="shared" si="141"/>
        <v>-25.059186389627683</v>
      </c>
      <c r="DJ42" s="18">
        <f t="shared" si="141"/>
        <v>0</v>
      </c>
      <c r="DK42" s="18">
        <f t="shared" si="141"/>
        <v>954622171.61000013</v>
      </c>
      <c r="DL42" s="18">
        <f t="shared" si="141"/>
        <v>66678787.759999275</v>
      </c>
      <c r="DM42" s="18">
        <f t="shared" si="141"/>
        <v>8692732.3133333325</v>
      </c>
      <c r="DN42" s="18">
        <f>+DN17-DN33</f>
        <v>11453744.710000038</v>
      </c>
      <c r="DO42" s="18">
        <f>+DO17-DO33</f>
        <v>2761012.3966667056</v>
      </c>
      <c r="DP42" s="18">
        <f t="shared" si="141"/>
        <v>0.94471102996133194</v>
      </c>
      <c r="DQ42" s="18" t="e">
        <f t="shared" si="141"/>
        <v>#DIV/0!</v>
      </c>
    </row>
    <row r="43" spans="1:197" hidden="1"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>
        <f t="shared" ref="AZ43:CE43" si="142">SUM(AZ5:AZ14)</f>
        <v>119426397.54000002</v>
      </c>
      <c r="BA43" s="22">
        <f t="shared" si="142"/>
        <v>85961961.5</v>
      </c>
      <c r="BB43" s="22">
        <f t="shared" si="142"/>
        <v>7163496.791666666</v>
      </c>
      <c r="BC43" s="22">
        <f t="shared" si="142"/>
        <v>7190788.2599999998</v>
      </c>
      <c r="BD43" s="22">
        <f t="shared" si="142"/>
        <v>27291.46833333344</v>
      </c>
      <c r="BE43" s="22">
        <f t="shared" si="142"/>
        <v>64.186683164298572</v>
      </c>
      <c r="BF43" s="22">
        <f t="shared" si="142"/>
        <v>0</v>
      </c>
      <c r="BG43" s="22">
        <f t="shared" si="142"/>
        <v>152700000.72</v>
      </c>
      <c r="BH43" s="22">
        <f t="shared" si="142"/>
        <v>114671018.76000001</v>
      </c>
      <c r="BI43" s="22">
        <f t="shared" si="142"/>
        <v>9555918.2299999986</v>
      </c>
      <c r="BJ43" s="22">
        <f t="shared" si="142"/>
        <v>5586803.75</v>
      </c>
      <c r="BK43" s="22">
        <f t="shared" si="142"/>
        <v>-3969114.48</v>
      </c>
      <c r="BL43" s="22">
        <f t="shared" si="142"/>
        <v>167.30825278578479</v>
      </c>
      <c r="BM43" s="22">
        <f t="shared" si="142"/>
        <v>0</v>
      </c>
      <c r="BN43" s="22">
        <f t="shared" si="142"/>
        <v>178376471.78000003</v>
      </c>
      <c r="BO43" s="22">
        <f t="shared" si="142"/>
        <v>112681000</v>
      </c>
      <c r="BP43" s="22">
        <f t="shared" si="142"/>
        <v>9390083.3333333321</v>
      </c>
      <c r="BQ43" s="22">
        <f t="shared" si="142"/>
        <v>7586229.2600000007</v>
      </c>
      <c r="BR43" s="22">
        <f t="shared" si="142"/>
        <v>-1803854.0733333332</v>
      </c>
      <c r="BS43" s="22">
        <f t="shared" si="142"/>
        <v>-66.72071602579426</v>
      </c>
      <c r="BT43" s="22">
        <f t="shared" si="142"/>
        <v>0</v>
      </c>
      <c r="BU43" s="22">
        <f t="shared" si="142"/>
        <v>173277601.76000002</v>
      </c>
      <c r="BV43" s="22">
        <f t="shared" si="142"/>
        <v>92400246</v>
      </c>
      <c r="BW43" s="22">
        <f t="shared" si="142"/>
        <v>7700020.4999999991</v>
      </c>
      <c r="BX43" s="22">
        <f t="shared" si="142"/>
        <v>8716632.3599999994</v>
      </c>
      <c r="BY43" s="22">
        <f t="shared" si="142"/>
        <v>1016611.8600000001</v>
      </c>
      <c r="BZ43" s="22">
        <f t="shared" si="142"/>
        <v>123.74338237798676</v>
      </c>
      <c r="CA43" s="22">
        <f t="shared" si="142"/>
        <v>0</v>
      </c>
      <c r="CB43" s="22">
        <f t="shared" si="142"/>
        <v>227401176.07999998</v>
      </c>
      <c r="CC43" s="22">
        <f t="shared" si="142"/>
        <v>218689446.20000002</v>
      </c>
      <c r="CD43" s="22">
        <f t="shared" si="142"/>
        <v>18224120.516666666</v>
      </c>
      <c r="CE43" s="22">
        <f t="shared" si="142"/>
        <v>21497494.390000001</v>
      </c>
      <c r="CF43" s="22">
        <f t="shared" ref="CF43:DP43" si="143">SUM(CF5:CF14)</f>
        <v>3273373.8733333331</v>
      </c>
      <c r="CG43" s="22">
        <f t="shared" si="143"/>
        <v>506.15329725222978</v>
      </c>
      <c r="CH43" s="22">
        <f t="shared" si="143"/>
        <v>0</v>
      </c>
      <c r="CI43" s="22">
        <f t="shared" si="143"/>
        <v>67560189.849999994</v>
      </c>
      <c r="CJ43" s="22">
        <f t="shared" si="143"/>
        <v>48072000</v>
      </c>
      <c r="CK43" s="22">
        <f t="shared" si="143"/>
        <v>4006000.0000000005</v>
      </c>
      <c r="CL43" s="22">
        <f t="shared" si="143"/>
        <v>2694523.89</v>
      </c>
      <c r="CM43" s="22">
        <f t="shared" si="143"/>
        <v>-1311476.1100000001</v>
      </c>
      <c r="CN43" s="22">
        <f t="shared" si="143"/>
        <v>-309.54533003137044</v>
      </c>
      <c r="CO43" s="22">
        <f t="shared" si="143"/>
        <v>0</v>
      </c>
      <c r="CP43" s="22">
        <f t="shared" si="143"/>
        <v>239000506.94</v>
      </c>
      <c r="CQ43" s="22">
        <f t="shared" si="143"/>
        <v>126952633.78999999</v>
      </c>
      <c r="CR43" s="22">
        <f t="shared" si="143"/>
        <v>10579386.149166668</v>
      </c>
      <c r="CS43" s="22">
        <f t="shared" si="143"/>
        <v>7480115.5499999998</v>
      </c>
      <c r="CT43" s="22">
        <f t="shared" si="143"/>
        <v>-3099270.5991666666</v>
      </c>
      <c r="CU43" s="22">
        <f t="shared" si="143"/>
        <v>-417.3709222111554</v>
      </c>
      <c r="CV43" s="22">
        <f t="shared" si="143"/>
        <v>0</v>
      </c>
      <c r="CW43" s="22">
        <f t="shared" si="143"/>
        <v>103275536.51000001</v>
      </c>
      <c r="CX43" s="22">
        <f t="shared" si="143"/>
        <v>58441000</v>
      </c>
      <c r="CY43" s="22">
        <f t="shared" si="143"/>
        <v>4870083.333333334</v>
      </c>
      <c r="CZ43" s="22">
        <f t="shared" si="143"/>
        <v>3889272.1599999997</v>
      </c>
      <c r="DA43" s="22">
        <f t="shared" si="143"/>
        <v>-980811.17333333334</v>
      </c>
      <c r="DB43" s="22">
        <f t="shared" si="143"/>
        <v>-339.75510467795846</v>
      </c>
      <c r="DC43" s="22">
        <f t="shared" si="143"/>
        <v>0</v>
      </c>
      <c r="DD43" s="22">
        <f t="shared" si="143"/>
        <v>75365462.590000004</v>
      </c>
      <c r="DE43" s="22">
        <f t="shared" si="143"/>
        <v>69591000</v>
      </c>
      <c r="DF43" s="22">
        <f t="shared" si="143"/>
        <v>5799250.0000000009</v>
      </c>
      <c r="DG43" s="22">
        <f t="shared" si="143"/>
        <v>4072805.9000000004</v>
      </c>
      <c r="DH43" s="22">
        <f t="shared" si="143"/>
        <v>-1726444.0999999999</v>
      </c>
      <c r="DI43" s="22">
        <f t="shared" si="143"/>
        <v>-506.8422570263445</v>
      </c>
      <c r="DJ43" s="22">
        <f t="shared" si="143"/>
        <v>0</v>
      </c>
      <c r="DK43" s="22">
        <f t="shared" si="143"/>
        <v>5035240722.7299995</v>
      </c>
      <c r="DL43" s="22">
        <f t="shared" si="143"/>
        <v>3739058964.9799995</v>
      </c>
      <c r="DM43" s="22">
        <f t="shared" si="143"/>
        <v>311588247.08166665</v>
      </c>
      <c r="DN43" s="22">
        <f t="shared" si="143"/>
        <v>315092923.37</v>
      </c>
      <c r="DO43" s="22">
        <f t="shared" si="143"/>
        <v>3504676.2883333378</v>
      </c>
      <c r="DP43" s="22">
        <f t="shared" si="143"/>
        <v>-16.060126444765217</v>
      </c>
    </row>
    <row r="44" spans="1:197" hidden="1"/>
    <row r="45" spans="1:197" hidden="1"/>
    <row r="46" spans="1:197" hidden="1"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>
        <f t="shared" ref="AZ46:CE46" si="144">SUM(AZ18:AZ31)</f>
        <v>103816353.70999999</v>
      </c>
      <c r="BA46" s="18">
        <f t="shared" si="144"/>
        <v>86604687.099999994</v>
      </c>
      <c r="BB46" s="18">
        <f t="shared" si="144"/>
        <v>7217057.2583333328</v>
      </c>
      <c r="BC46" s="18">
        <f t="shared" si="144"/>
        <v>7670261.46</v>
      </c>
      <c r="BD46" s="18">
        <f t="shared" si="144"/>
        <v>453204.20166666631</v>
      </c>
      <c r="BE46" s="18">
        <f t="shared" si="144"/>
        <v>-97.910763874998679</v>
      </c>
      <c r="BF46" s="18">
        <f t="shared" si="144"/>
        <v>0</v>
      </c>
      <c r="BG46" s="18">
        <f t="shared" si="144"/>
        <v>109536515.43000001</v>
      </c>
      <c r="BH46" s="18">
        <f t="shared" si="144"/>
        <v>113339238.55</v>
      </c>
      <c r="BI46" s="18">
        <f t="shared" si="144"/>
        <v>9444936.5458333343</v>
      </c>
      <c r="BJ46" s="18">
        <f t="shared" si="144"/>
        <v>6975755.8099999996</v>
      </c>
      <c r="BK46" s="18">
        <f t="shared" si="144"/>
        <v>-2469180.7358333329</v>
      </c>
      <c r="BL46" s="18">
        <f t="shared" si="144"/>
        <v>-477.76547406039003</v>
      </c>
      <c r="BM46" s="18">
        <f t="shared" si="144"/>
        <v>0</v>
      </c>
      <c r="BN46" s="18">
        <f t="shared" si="144"/>
        <v>118357058.33999999</v>
      </c>
      <c r="BO46" s="18">
        <f t="shared" si="144"/>
        <v>111391295.11</v>
      </c>
      <c r="BP46" s="18">
        <f t="shared" si="144"/>
        <v>9282607.9258333333</v>
      </c>
      <c r="BQ46" s="18">
        <f t="shared" si="144"/>
        <v>7233172.1800000006</v>
      </c>
      <c r="BR46" s="18">
        <f t="shared" si="144"/>
        <v>-2049435.7458333331</v>
      </c>
      <c r="BS46" s="18">
        <f t="shared" si="144"/>
        <v>-397.84407790961018</v>
      </c>
      <c r="BT46" s="18">
        <f t="shared" si="144"/>
        <v>0</v>
      </c>
      <c r="BU46" s="18">
        <f t="shared" si="144"/>
        <v>123642490.05000001</v>
      </c>
      <c r="BV46" s="18">
        <f t="shared" si="144"/>
        <v>98523818.719999999</v>
      </c>
      <c r="BW46" s="18">
        <f t="shared" si="144"/>
        <v>8210318.2266666666</v>
      </c>
      <c r="BX46" s="18">
        <f t="shared" si="144"/>
        <v>7679787.4700000007</v>
      </c>
      <c r="BY46" s="18">
        <f t="shared" si="144"/>
        <v>-530530.75666666671</v>
      </c>
      <c r="BZ46" s="18">
        <f t="shared" si="144"/>
        <v>2630.8623591250857</v>
      </c>
      <c r="CA46" s="18">
        <f t="shared" si="144"/>
        <v>0</v>
      </c>
      <c r="CB46" s="18">
        <f t="shared" si="144"/>
        <v>193892258.37</v>
      </c>
      <c r="CC46" s="18">
        <f t="shared" si="144"/>
        <v>195287207.35999995</v>
      </c>
      <c r="CD46" s="18">
        <f t="shared" si="144"/>
        <v>16273933.946666667</v>
      </c>
      <c r="CE46" s="18">
        <f t="shared" si="144"/>
        <v>13268815.789999997</v>
      </c>
      <c r="CF46" s="18">
        <f t="shared" ref="CF46:DK46" si="145">SUM(CF18:CF31)</f>
        <v>-3005118.1566666667</v>
      </c>
      <c r="CG46" s="18">
        <f t="shared" si="145"/>
        <v>-46.293824891774911</v>
      </c>
      <c r="CH46" s="18">
        <f t="shared" si="145"/>
        <v>0</v>
      </c>
      <c r="CI46" s="18">
        <f t="shared" si="145"/>
        <v>56328506.050000012</v>
      </c>
      <c r="CJ46" s="18">
        <f t="shared" si="145"/>
        <v>50408600</v>
      </c>
      <c r="CK46" s="18">
        <f t="shared" si="145"/>
        <v>4200716.6666666679</v>
      </c>
      <c r="CL46" s="18">
        <f t="shared" si="145"/>
        <v>3652612.7500000009</v>
      </c>
      <c r="CM46" s="18">
        <f t="shared" si="145"/>
        <v>-548103.91666666674</v>
      </c>
      <c r="CN46" s="18">
        <f t="shared" si="145"/>
        <v>-419.48807393132654</v>
      </c>
      <c r="CO46" s="18">
        <f t="shared" si="145"/>
        <v>0</v>
      </c>
      <c r="CP46" s="18">
        <f t="shared" si="145"/>
        <v>219666278.78000003</v>
      </c>
      <c r="CQ46" s="18">
        <f t="shared" si="145"/>
        <v>127230827.3</v>
      </c>
      <c r="CR46" s="18">
        <f t="shared" si="145"/>
        <v>10602568.941666666</v>
      </c>
      <c r="CS46" s="18">
        <f t="shared" si="145"/>
        <v>8320307.0899999989</v>
      </c>
      <c r="CT46" s="18">
        <f t="shared" si="145"/>
        <v>-2282261.8516666666</v>
      </c>
      <c r="CU46" s="18">
        <f t="shared" si="145"/>
        <v>-343.51117545557429</v>
      </c>
      <c r="CV46" s="18">
        <f t="shared" si="145"/>
        <v>0</v>
      </c>
      <c r="CW46" s="18">
        <f t="shared" si="145"/>
        <v>71784452.039999992</v>
      </c>
      <c r="CX46" s="18">
        <f t="shared" si="145"/>
        <v>61538885.700000003</v>
      </c>
      <c r="CY46" s="18">
        <f t="shared" si="145"/>
        <v>5128240.4750000006</v>
      </c>
      <c r="CZ46" s="18">
        <f t="shared" si="145"/>
        <v>6386439.2599999998</v>
      </c>
      <c r="DA46" s="18">
        <f t="shared" si="145"/>
        <v>1258198.7850000001</v>
      </c>
      <c r="DB46" s="18">
        <f t="shared" si="145"/>
        <v>341.23881961544305</v>
      </c>
      <c r="DC46" s="18">
        <f t="shared" si="145"/>
        <v>0</v>
      </c>
      <c r="DD46" s="18">
        <f t="shared" si="145"/>
        <v>71190458.450000003</v>
      </c>
      <c r="DE46" s="18">
        <f t="shared" si="145"/>
        <v>69613984.760000005</v>
      </c>
      <c r="DF46" s="18">
        <f t="shared" si="145"/>
        <v>5801165.3966666656</v>
      </c>
      <c r="DG46" s="18">
        <f t="shared" si="145"/>
        <v>5517656.3899999987</v>
      </c>
      <c r="DH46" s="18">
        <f t="shared" si="145"/>
        <v>-283509.0066666666</v>
      </c>
      <c r="DI46" s="18">
        <f t="shared" si="145"/>
        <v>361.48046653948359</v>
      </c>
      <c r="DJ46" s="18">
        <f t="shared" si="145"/>
        <v>0</v>
      </c>
      <c r="DK46" s="18">
        <f t="shared" si="145"/>
        <v>4182011425.7199998</v>
      </c>
      <c r="DL46" s="18">
        <f t="shared" ref="DL46:DQ46" si="146">SUM(DL18:DL31)</f>
        <v>3806100907.4300003</v>
      </c>
      <c r="DM46" s="18">
        <f t="shared" si="146"/>
        <v>314020908.95249999</v>
      </c>
      <c r="DN46" s="18">
        <f t="shared" si="146"/>
        <v>303633678.65999997</v>
      </c>
      <c r="DO46" s="18">
        <f t="shared" si="146"/>
        <v>-10387230.2925</v>
      </c>
      <c r="DP46" s="18">
        <f t="shared" si="146"/>
        <v>141.10936549500914</v>
      </c>
      <c r="DQ46" s="18">
        <f t="shared" si="146"/>
        <v>0</v>
      </c>
    </row>
    <row r="47" spans="1:197" hidden="1"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>
        <f t="shared" ref="AZ47:CE47" si="147">+AZ46-AZ29</f>
        <v>99760462.069999993</v>
      </c>
      <c r="BA47" s="23">
        <f t="shared" si="147"/>
        <v>82453287.099999994</v>
      </c>
      <c r="BB47" s="23">
        <f t="shared" si="147"/>
        <v>6871107.2583333328</v>
      </c>
      <c r="BC47" s="23">
        <f t="shared" si="147"/>
        <v>7380174.0099999998</v>
      </c>
      <c r="BD47" s="23">
        <f t="shared" si="147"/>
        <v>509066.7516666663</v>
      </c>
      <c r="BE47" s="23">
        <f t="shared" si="147"/>
        <v>-81.76318474506661</v>
      </c>
      <c r="BF47" s="23" t="e">
        <f t="shared" si="147"/>
        <v>#VALUE!</v>
      </c>
      <c r="BG47" s="23">
        <f t="shared" si="147"/>
        <v>103604412.78</v>
      </c>
      <c r="BH47" s="23">
        <f t="shared" si="147"/>
        <v>107562804.11</v>
      </c>
      <c r="BI47" s="23">
        <f t="shared" si="147"/>
        <v>8963567.0091666672</v>
      </c>
      <c r="BJ47" s="23">
        <f t="shared" si="147"/>
        <v>6497928.6099999994</v>
      </c>
      <c r="BK47" s="23">
        <f t="shared" si="147"/>
        <v>-2465638.3991666664</v>
      </c>
      <c r="BL47" s="23">
        <f t="shared" si="147"/>
        <v>-477.02958688913355</v>
      </c>
      <c r="BM47" s="23" t="e">
        <f t="shared" si="147"/>
        <v>#VALUE!</v>
      </c>
      <c r="BN47" s="23">
        <f t="shared" si="147"/>
        <v>110487356.61999999</v>
      </c>
      <c r="BO47" s="23">
        <f t="shared" si="147"/>
        <v>103548531.34</v>
      </c>
      <c r="BP47" s="23">
        <f t="shared" si="147"/>
        <v>8629044.2783333324</v>
      </c>
      <c r="BQ47" s="23">
        <f t="shared" si="147"/>
        <v>6553547.3200000003</v>
      </c>
      <c r="BR47" s="23">
        <f t="shared" si="147"/>
        <v>-2075496.958333333</v>
      </c>
      <c r="BS47" s="23">
        <f t="shared" si="147"/>
        <v>-401.83163330680657</v>
      </c>
      <c r="BT47" s="23" t="e">
        <f t="shared" si="147"/>
        <v>#VALUE!</v>
      </c>
      <c r="BU47" s="23">
        <f t="shared" si="147"/>
        <v>117083503.43000001</v>
      </c>
      <c r="BV47" s="23">
        <f t="shared" si="147"/>
        <v>92199666</v>
      </c>
      <c r="BW47" s="23">
        <f t="shared" si="147"/>
        <v>7683305.5</v>
      </c>
      <c r="BX47" s="23">
        <f t="shared" si="147"/>
        <v>7134402.3400000008</v>
      </c>
      <c r="BY47" s="23">
        <f t="shared" si="147"/>
        <v>-548903.16</v>
      </c>
      <c r="BZ47" s="23">
        <f t="shared" si="147"/>
        <v>2627.3762187714101</v>
      </c>
      <c r="CA47" s="23" t="e">
        <f t="shared" si="147"/>
        <v>#VALUE!</v>
      </c>
      <c r="CB47" s="23">
        <f t="shared" si="147"/>
        <v>179115825.65000001</v>
      </c>
      <c r="CC47" s="23">
        <f t="shared" si="147"/>
        <v>180106427.49999994</v>
      </c>
      <c r="CD47" s="23">
        <f t="shared" si="147"/>
        <v>15008868.958333334</v>
      </c>
      <c r="CE47" s="23">
        <f t="shared" si="147"/>
        <v>11888336.329999998</v>
      </c>
      <c r="CF47" s="23">
        <f t="shared" ref="CF47:DK47" si="148">+CF46-CF29</f>
        <v>-3120532.6283333334</v>
      </c>
      <c r="CG47" s="23">
        <f t="shared" si="148"/>
        <v>-55.417029844171864</v>
      </c>
      <c r="CH47" s="23" t="e">
        <f t="shared" si="148"/>
        <v>#VALUE!</v>
      </c>
      <c r="CI47" s="23">
        <f t="shared" si="148"/>
        <v>53228831.350000009</v>
      </c>
      <c r="CJ47" s="23">
        <f t="shared" si="148"/>
        <v>47308600</v>
      </c>
      <c r="CK47" s="23">
        <f t="shared" si="148"/>
        <v>3942383.3333333344</v>
      </c>
      <c r="CL47" s="23">
        <f t="shared" si="148"/>
        <v>3394971.080000001</v>
      </c>
      <c r="CM47" s="23">
        <f t="shared" si="148"/>
        <v>-547412.25333333341</v>
      </c>
      <c r="CN47" s="23">
        <f t="shared" si="148"/>
        <v>-419.22033328616527</v>
      </c>
      <c r="CO47" s="23" t="e">
        <f t="shared" si="148"/>
        <v>#VALUE!</v>
      </c>
      <c r="CP47" s="23">
        <f t="shared" si="148"/>
        <v>210436816.81000003</v>
      </c>
      <c r="CQ47" s="23">
        <f t="shared" si="148"/>
        <v>121020095.56999999</v>
      </c>
      <c r="CR47" s="23">
        <f t="shared" si="148"/>
        <v>10085007.964166667</v>
      </c>
      <c r="CS47" s="23">
        <f t="shared" si="148"/>
        <v>7785143.5099999988</v>
      </c>
      <c r="CT47" s="23">
        <f t="shared" si="148"/>
        <v>-2299864.4541666666</v>
      </c>
      <c r="CU47" s="23">
        <f t="shared" si="148"/>
        <v>-346.91224378669671</v>
      </c>
      <c r="CV47" s="23" t="e">
        <f t="shared" si="148"/>
        <v>#VALUE!</v>
      </c>
      <c r="CW47" s="23">
        <f t="shared" si="148"/>
        <v>67303194.779999986</v>
      </c>
      <c r="CX47" s="23">
        <f t="shared" si="148"/>
        <v>56016000</v>
      </c>
      <c r="CY47" s="23">
        <f t="shared" si="148"/>
        <v>4668000.0000000009</v>
      </c>
      <c r="CZ47" s="23">
        <f t="shared" si="148"/>
        <v>6009030.8999999994</v>
      </c>
      <c r="DA47" s="23">
        <f t="shared" si="148"/>
        <v>1341030.9000000001</v>
      </c>
      <c r="DB47" s="23">
        <f t="shared" si="148"/>
        <v>359.23639251469751</v>
      </c>
      <c r="DC47" s="23" t="e">
        <f t="shared" si="148"/>
        <v>#VALUE!</v>
      </c>
      <c r="DD47" s="23">
        <f t="shared" si="148"/>
        <v>66719137.230000004</v>
      </c>
      <c r="DE47" s="23">
        <f t="shared" si="148"/>
        <v>65313984.760000005</v>
      </c>
      <c r="DF47" s="23">
        <f t="shared" si="148"/>
        <v>5442832.0633333325</v>
      </c>
      <c r="DG47" s="23">
        <f t="shared" si="148"/>
        <v>5136901.3199999984</v>
      </c>
      <c r="DH47" s="23">
        <f t="shared" si="148"/>
        <v>-305930.74333333329</v>
      </c>
      <c r="DI47" s="23">
        <f t="shared" si="148"/>
        <v>355.22323770227428</v>
      </c>
      <c r="DJ47" s="23" t="e">
        <f t="shared" si="148"/>
        <v>#VALUE!</v>
      </c>
      <c r="DK47" s="23">
        <f t="shared" si="148"/>
        <v>3905427329.6799998</v>
      </c>
      <c r="DL47" s="23">
        <f t="shared" ref="DL47:DQ47" si="149">+DL46-DL29</f>
        <v>3602573098.0300002</v>
      </c>
      <c r="DM47" s="23">
        <f t="shared" si="149"/>
        <v>293275258.16916668</v>
      </c>
      <c r="DN47" s="23">
        <f t="shared" si="149"/>
        <v>276468466.60999995</v>
      </c>
      <c r="DO47" s="23">
        <f t="shared" si="149"/>
        <v>-16806791.55916667</v>
      </c>
      <c r="DP47" s="23">
        <f t="shared" si="149"/>
        <v>110.1652349217517</v>
      </c>
      <c r="DQ47" s="23" t="e">
        <f t="shared" si="149"/>
        <v>#VALUE!</v>
      </c>
    </row>
    <row r="48" spans="1:197">
      <c r="K48" s="39" t="str">
        <f>IF(K36&gt;0,"เกินดุล",IF(K36=0,"สมดุล","ขาดดุล"))</f>
        <v>เกินดุล</v>
      </c>
      <c r="L48" s="10"/>
      <c r="M48" s="39" t="str">
        <f>IF(M36&gt;0,"ผลเกินดุล",IF(M36=0,"ผลสมดุล","ผลขาดดุล"))</f>
        <v>ผลเกินดุล</v>
      </c>
      <c r="R48" s="39" t="str">
        <f>IF(R37&gt;0,"เกินดุล",IF(R37=0,"สมดุล","ขาดดุล"))</f>
        <v>เกินดุล</v>
      </c>
      <c r="S48" s="10"/>
      <c r="T48" s="39" t="str">
        <f>IF(T36&gt;0,"ผลเกินดุล",IF(T36=0,"ผลสมดุล","ผลขาดดุล"))</f>
        <v>ผลขาดดุล</v>
      </c>
      <c r="Y48" s="39" t="str">
        <f>IF(Y36&gt;0,"เกินดุล",IF(Y36=0,"สมดุล","ขาดดุล"))</f>
        <v>เกินดุล</v>
      </c>
      <c r="Z48" s="10"/>
      <c r="AA48" s="39" t="str">
        <f>IF(AA36&gt;0,"ผลเกินดุล",IF(AA36=0,"ผลสมดุล","ผลขาดดุล"))</f>
        <v>ผลขาดดุล</v>
      </c>
      <c r="AF48" s="39" t="str">
        <f>IF(AF36&gt;0,"เกินดุล",IF(AF36=0,"สมดุล","ขาดดุล"))</f>
        <v>เกินดุล</v>
      </c>
      <c r="AG48" s="10"/>
      <c r="AH48" s="39" t="str">
        <f>IF(AH36&gt;0,"ผลเกินดุล",IF(AH36=0,"ผลสมดุล","ผลขาดดุล"))</f>
        <v>ผลขาดดุล</v>
      </c>
      <c r="AM48" s="39" t="str">
        <f>IF(AM36&gt;0,"เกินดุล",IF(AM36=0,"สมดุล","ขาดดุล"))</f>
        <v>เกินดุล</v>
      </c>
      <c r="AN48" s="10"/>
      <c r="AO48" s="39" t="str">
        <f>IF(AO36&gt;0,"ผลเกินดุล",IF(AO36=0,"ผลสมดุล","ผลขาดดุล"))</f>
        <v>ผลขาดดุล</v>
      </c>
      <c r="AT48" s="39" t="str">
        <f>IF(AT36&gt;0,"เกินดุล",IF(AT36=0,"สมดุล","ขาดดุล"))</f>
        <v>เกินดุล</v>
      </c>
      <c r="AU48" s="10"/>
      <c r="AV48" s="39" t="str">
        <f>IF(AV36&gt;0,"ผลเกินดุล",IF(AV36=0,"ผลสมดุล","ผลขาดดุล"))</f>
        <v>ผลขาดดุล</v>
      </c>
      <c r="BA48" s="39" t="str">
        <f>IF(BA36&gt;0,"เกินดุล",IF(BA36=0,"สมดุล","ขาดดุล"))</f>
        <v>เกินดุล</v>
      </c>
      <c r="BB48" s="10"/>
      <c r="BC48" s="39" t="str">
        <f>IF(BC36&gt;0,"ผลเกินดุล",IF(BC36=0,"ผลสมดุล","ผลขาดดุล"))</f>
        <v>ผลขาดดุล</v>
      </c>
      <c r="BH48" s="39" t="str">
        <f>IF(BH36&gt;0,"เกินดุล",IF(BH36=0,"สมดุล","ขาดดุล"))</f>
        <v>เกินดุล</v>
      </c>
      <c r="BI48" s="10"/>
      <c r="BJ48" s="39" t="str">
        <f>IF(BJ36&gt;0,"ผลเกินดุล",IF(BJ36=0,"ผลสมดุล","ผลขาดดุล"))</f>
        <v>ผลขาดดุล</v>
      </c>
      <c r="BO48" s="39" t="str">
        <f>IF(BO36&gt;0,"เกินดุล",IF(BO36=0,"สมดุล","ขาดดุล"))</f>
        <v>เกินดุล</v>
      </c>
      <c r="BP48" s="10"/>
      <c r="BQ48" s="39" t="str">
        <f>IF(BQ36&gt;0,"ผลเกินดุล",IF(BQ36=0,"ผลสมดุล","ผลขาดดุล"))</f>
        <v>ผลเกินดุล</v>
      </c>
      <c r="BV48" s="39" t="str">
        <f>IF(BV36&gt;0,"เกินดุล",IF(BV36=0,"สมดุล","ขาดดุล"))</f>
        <v>เกินดุล</v>
      </c>
      <c r="BW48" s="10"/>
      <c r="BX48" s="39" t="str">
        <f>IF(BX36&gt;0,"ผลเกินดุล",IF(BX36=0,"ผลสมดุล","ผลขาดดุล"))</f>
        <v>ผลเกินดุล</v>
      </c>
      <c r="CC48" s="39" t="str">
        <f>IF(CC36&gt;0,"เกินดุล",IF(CC36=0,"สมดุล","ขาดดุล"))</f>
        <v>เกินดุล</v>
      </c>
      <c r="CD48" s="10"/>
      <c r="CE48" s="39" t="str">
        <f>IF(CE36&gt;0,"ผลเกินดุล",IF(CE36=0,"ผลสมดุล","ผลขาดดุล"))</f>
        <v>ผลเกินดุล</v>
      </c>
      <c r="CJ48" s="39" t="str">
        <f>IF(CJ36&gt;0,"เกินดุล",IF(CJ36=0,"สมดุล","ขาดดุล"))</f>
        <v>เกินดุล</v>
      </c>
      <c r="CK48" s="10"/>
      <c r="CL48" s="39" t="str">
        <f>IF(CL36&gt;0,"ผลเกินดุล",IF(CL36=0,"ผลสมดุล","ผลขาดดุล"))</f>
        <v>ผลขาดดุล</v>
      </c>
      <c r="CQ48" s="39" t="str">
        <f>IF(CQ36&gt;0,"เกินดุล",IF(CQ36=0,"สมดุล","ขาดดุล"))</f>
        <v>เกินดุล</v>
      </c>
      <c r="CR48" s="10"/>
      <c r="CS48" s="39" t="str">
        <f>IF(CS36&gt;0,"ผลเกินดุล",IF(CS36=0,"ผลสมดุล","ผลขาดดุล"))</f>
        <v>ผลขาดดุล</v>
      </c>
      <c r="CX48" s="39" t="str">
        <f>IF(CX36&gt;0,"เกินดุล",IF(CX36=0,"สมดุล","ขาดดุล"))</f>
        <v>เกินดุล</v>
      </c>
      <c r="CY48" s="10"/>
      <c r="CZ48" s="39" t="str">
        <f>IF(CZ36&gt;0,"ผลเกินดุล",IF(CZ36=0,"ผลสมดุล","ผลขาดดุล"))</f>
        <v>ผลขาดดุล</v>
      </c>
      <c r="DE48" s="39" t="str">
        <f>IF(DE36&gt;0,"เกินดุล",IF(DE36=0,"สมดุล","ขาดดุล"))</f>
        <v>เกินดุล</v>
      </c>
      <c r="DF48" s="10"/>
      <c r="DG48" s="39" t="str">
        <f>IF(DG36&gt;0,"ผลเกินดุล",IF(DG36=0,"ผลสมดุล","ผลขาดดุล"))</f>
        <v>ผลขาดดุล</v>
      </c>
    </row>
    <row r="49" spans="4:114">
      <c r="D49" s="39" t="str">
        <f>IF(D36&gt;0,"เกินดุล",IF(D36=0,"สมดุล","ขาดดุล"))</f>
        <v>เกินดุล</v>
      </c>
      <c r="F49" s="39" t="str">
        <f>IF(F36&gt;0,"ผลเกินดุล",IF(F36=0,"ผลสมดุล","ผลขาดดุล"))</f>
        <v>ผลเกินดุล</v>
      </c>
    </row>
    <row r="51" spans="4:114">
      <c r="D51" s="10"/>
      <c r="I51" s="9"/>
      <c r="N51" s="10"/>
      <c r="P51" s="9"/>
      <c r="U51" s="10"/>
      <c r="W51" s="9"/>
      <c r="AB51" s="10"/>
      <c r="AD51" s="9"/>
      <c r="AI51" s="10"/>
      <c r="AK51" s="9"/>
      <c r="AP51" s="10"/>
      <c r="AR51" s="9"/>
      <c r="AW51" s="10"/>
      <c r="AY51" s="9"/>
      <c r="BD51" s="10"/>
      <c r="BF51" s="9"/>
      <c r="BK51" s="10"/>
      <c r="BM51" s="9"/>
      <c r="BR51" s="10"/>
      <c r="BT51" s="9"/>
      <c r="BY51" s="10"/>
      <c r="CA51" s="9"/>
      <c r="CF51" s="10"/>
      <c r="CH51" s="9"/>
      <c r="CM51" s="10"/>
      <c r="CO51" s="9"/>
      <c r="CT51" s="10"/>
      <c r="CV51" s="9"/>
      <c r="DA51" s="10"/>
      <c r="DC51" s="9"/>
      <c r="DH51" s="10"/>
      <c r="DJ51" s="9"/>
    </row>
    <row r="52" spans="4:114">
      <c r="D52" s="10"/>
      <c r="I52" s="9"/>
      <c r="N52" s="10"/>
      <c r="P52" s="9"/>
      <c r="U52" s="10"/>
      <c r="W52" s="9"/>
      <c r="AB52" s="10"/>
      <c r="AD52" s="9"/>
      <c r="AI52" s="10"/>
      <c r="AK52" s="9"/>
      <c r="AP52" s="10"/>
      <c r="AR52" s="9"/>
      <c r="AW52" s="10"/>
      <c r="AY52" s="9"/>
      <c r="BD52" s="10"/>
      <c r="BF52" s="9"/>
      <c r="BK52" s="10"/>
      <c r="BM52" s="9"/>
      <c r="BR52" s="10"/>
      <c r="BT52" s="9"/>
      <c r="BY52" s="10"/>
      <c r="CA52" s="9"/>
      <c r="CF52" s="10"/>
      <c r="CH52" s="9"/>
      <c r="CM52" s="10"/>
      <c r="CO52" s="9"/>
      <c r="CT52" s="10"/>
      <c r="CV52" s="9"/>
      <c r="DA52" s="10"/>
      <c r="DC52" s="9"/>
      <c r="DH52" s="10"/>
      <c r="DJ52" s="9"/>
    </row>
    <row r="53" spans="4:114">
      <c r="D53" s="10"/>
      <c r="I53" s="9"/>
      <c r="N53" s="10"/>
      <c r="P53" s="9"/>
      <c r="U53" s="10"/>
      <c r="W53" s="9"/>
      <c r="AB53" s="10"/>
      <c r="AD53" s="9"/>
      <c r="AI53" s="10"/>
      <c r="AK53" s="9"/>
      <c r="AP53" s="10"/>
      <c r="AR53" s="9"/>
      <c r="AW53" s="10"/>
      <c r="AY53" s="9"/>
      <c r="BD53" s="10"/>
      <c r="BF53" s="9"/>
      <c r="BK53" s="10"/>
      <c r="BM53" s="9"/>
      <c r="BR53" s="10"/>
      <c r="BT53" s="9"/>
      <c r="BY53" s="10"/>
      <c r="CA53" s="9"/>
      <c r="CF53" s="10"/>
      <c r="CH53" s="9"/>
      <c r="CM53" s="10"/>
      <c r="CO53" s="9"/>
      <c r="CT53" s="10"/>
      <c r="CV53" s="9"/>
      <c r="DA53" s="10"/>
      <c r="DC53" s="9"/>
      <c r="DH53" s="10"/>
      <c r="DJ53" s="9"/>
    </row>
    <row r="54" spans="4:114">
      <c r="D54" s="10"/>
      <c r="I54" s="9"/>
      <c r="N54" s="10"/>
      <c r="P54" s="9"/>
      <c r="U54" s="10"/>
      <c r="W54" s="9"/>
      <c r="AB54" s="10"/>
      <c r="AD54" s="9"/>
      <c r="AI54" s="10"/>
      <c r="AK54" s="9"/>
      <c r="AP54" s="10"/>
      <c r="AR54" s="9"/>
      <c r="AW54" s="10"/>
      <c r="AY54" s="9"/>
      <c r="BD54" s="10"/>
      <c r="BF54" s="9"/>
      <c r="BK54" s="10"/>
      <c r="BM54" s="9"/>
      <c r="BR54" s="10"/>
      <c r="BT54" s="9"/>
      <c r="BY54" s="10"/>
      <c r="CA54" s="9"/>
      <c r="CF54" s="10"/>
      <c r="CH54" s="9"/>
      <c r="CM54" s="10"/>
      <c r="CO54" s="9"/>
      <c r="CT54" s="10"/>
      <c r="CV54" s="9"/>
      <c r="DA54" s="10"/>
      <c r="DC54" s="9"/>
      <c r="DH54" s="10"/>
      <c r="DJ54" s="9"/>
    </row>
    <row r="55" spans="4:114">
      <c r="D55" s="10"/>
      <c r="I55" s="9"/>
      <c r="N55" s="10"/>
      <c r="P55" s="9"/>
      <c r="U55" s="10"/>
      <c r="W55" s="9"/>
      <c r="AB55" s="10"/>
      <c r="AD55" s="9"/>
      <c r="AI55" s="10"/>
      <c r="AK55" s="9"/>
      <c r="AP55" s="10"/>
      <c r="AR55" s="9"/>
      <c r="AW55" s="10"/>
      <c r="AY55" s="9"/>
      <c r="BD55" s="10"/>
      <c r="BF55" s="9"/>
      <c r="BK55" s="10"/>
      <c r="BM55" s="9"/>
      <c r="BR55" s="10"/>
      <c r="BT55" s="9"/>
      <c r="BY55" s="10"/>
      <c r="CA55" s="9"/>
      <c r="CF55" s="10"/>
      <c r="CH55" s="9"/>
      <c r="CM55" s="10"/>
      <c r="CO55" s="9"/>
      <c r="CT55" s="10"/>
      <c r="CV55" s="9"/>
      <c r="DA55" s="10"/>
      <c r="DC55" s="9"/>
      <c r="DH55" s="10"/>
      <c r="DJ55" s="9"/>
    </row>
    <row r="56" spans="4:114">
      <c r="D56" s="10"/>
      <c r="I56" s="9"/>
      <c r="N56" s="10"/>
      <c r="P56" s="9"/>
      <c r="U56" s="10"/>
      <c r="W56" s="9"/>
      <c r="AB56" s="10"/>
      <c r="AD56" s="9"/>
      <c r="AI56" s="10"/>
      <c r="AK56" s="9"/>
      <c r="AP56" s="10"/>
      <c r="AR56" s="9"/>
      <c r="AW56" s="10"/>
      <c r="AY56" s="9"/>
      <c r="BD56" s="10"/>
      <c r="BF56" s="9"/>
      <c r="BK56" s="10"/>
      <c r="BM56" s="9"/>
      <c r="BR56" s="10"/>
      <c r="BT56" s="9"/>
      <c r="BY56" s="10"/>
      <c r="CA56" s="9"/>
      <c r="CF56" s="10"/>
      <c r="CH56" s="9"/>
      <c r="CM56" s="10"/>
      <c r="CO56" s="9"/>
      <c r="CT56" s="10"/>
      <c r="CV56" s="9"/>
      <c r="DA56" s="10"/>
      <c r="DC56" s="9"/>
      <c r="DH56" s="10"/>
      <c r="DJ56" s="9"/>
    </row>
    <row r="57" spans="4:114">
      <c r="D57" s="10"/>
      <c r="I57" s="9"/>
      <c r="N57" s="10"/>
      <c r="P57" s="9"/>
      <c r="U57" s="10"/>
      <c r="W57" s="9"/>
      <c r="AB57" s="10"/>
      <c r="AD57" s="9"/>
      <c r="AI57" s="10"/>
      <c r="AK57" s="9"/>
      <c r="AP57" s="10"/>
      <c r="AR57" s="9"/>
      <c r="AW57" s="10"/>
      <c r="AY57" s="9"/>
      <c r="BD57" s="10"/>
      <c r="BF57" s="9"/>
      <c r="BK57" s="10"/>
      <c r="BM57" s="9"/>
      <c r="BR57" s="10"/>
      <c r="BT57" s="9"/>
      <c r="BY57" s="10"/>
      <c r="CA57" s="9"/>
      <c r="CF57" s="10"/>
      <c r="CH57" s="9"/>
      <c r="CM57" s="10"/>
      <c r="CO57" s="9"/>
      <c r="CT57" s="10"/>
      <c r="CV57" s="9"/>
      <c r="DA57" s="10"/>
      <c r="DC57" s="9"/>
      <c r="DH57" s="10"/>
      <c r="DJ57" s="9"/>
    </row>
    <row r="58" spans="4:114">
      <c r="D58" s="10"/>
      <c r="I58" s="9"/>
      <c r="N58" s="10"/>
      <c r="P58" s="9"/>
      <c r="U58" s="10"/>
      <c r="W58" s="9"/>
      <c r="AB58" s="10"/>
      <c r="AD58" s="9"/>
      <c r="AI58" s="10"/>
      <c r="AK58" s="9"/>
      <c r="AP58" s="10"/>
      <c r="AR58" s="9"/>
      <c r="AW58" s="10"/>
      <c r="AY58" s="9"/>
      <c r="BD58" s="10"/>
      <c r="BF58" s="9"/>
      <c r="BK58" s="10"/>
      <c r="BM58" s="9"/>
      <c r="BR58" s="10"/>
      <c r="BT58" s="9"/>
      <c r="BY58" s="10"/>
      <c r="CA58" s="9"/>
      <c r="CF58" s="10"/>
      <c r="CH58" s="9"/>
      <c r="CM58" s="10"/>
      <c r="CO58" s="9"/>
      <c r="CT58" s="10"/>
      <c r="CV58" s="9"/>
      <c r="DA58" s="10"/>
      <c r="DC58" s="9"/>
      <c r="DH58" s="10"/>
      <c r="DJ58" s="9"/>
    </row>
    <row r="59" spans="4:114">
      <c r="D59" s="10"/>
      <c r="I59" s="9"/>
      <c r="N59" s="10"/>
      <c r="P59" s="9"/>
      <c r="U59" s="10"/>
      <c r="W59" s="9"/>
      <c r="AB59" s="10"/>
      <c r="AD59" s="9"/>
      <c r="AI59" s="10"/>
      <c r="AK59" s="9"/>
      <c r="AP59" s="10"/>
      <c r="AR59" s="9"/>
      <c r="AW59" s="10"/>
      <c r="AY59" s="9"/>
      <c r="BD59" s="10"/>
      <c r="BF59" s="9"/>
      <c r="BK59" s="10"/>
      <c r="BM59" s="9"/>
      <c r="BR59" s="10"/>
      <c r="BT59" s="9"/>
      <c r="BY59" s="10"/>
      <c r="CA59" s="9"/>
      <c r="CF59" s="10"/>
      <c r="CH59" s="9"/>
      <c r="CM59" s="10"/>
      <c r="CO59" s="9"/>
      <c r="CT59" s="10"/>
      <c r="CV59" s="9"/>
      <c r="DA59" s="10"/>
      <c r="DC59" s="9"/>
      <c r="DH59" s="10"/>
      <c r="DJ59" s="9"/>
    </row>
    <row r="60" spans="4:114">
      <c r="D60" s="10"/>
      <c r="I60" s="9"/>
      <c r="N60" s="10"/>
      <c r="P60" s="9"/>
      <c r="U60" s="10"/>
      <c r="W60" s="9"/>
      <c r="AB60" s="10"/>
      <c r="AD60" s="9"/>
      <c r="AI60" s="10"/>
      <c r="AK60" s="9"/>
      <c r="AP60" s="10"/>
      <c r="AR60" s="9"/>
      <c r="AW60" s="10"/>
      <c r="AY60" s="9"/>
      <c r="BD60" s="10"/>
      <c r="BF60" s="9"/>
      <c r="BK60" s="10"/>
      <c r="BM60" s="9"/>
      <c r="BR60" s="10"/>
      <c r="BT60" s="9"/>
      <c r="BY60" s="10"/>
      <c r="CA60" s="9"/>
      <c r="CF60" s="10"/>
      <c r="CH60" s="9"/>
      <c r="CM60" s="10"/>
      <c r="CO60" s="9"/>
      <c r="CT60" s="10"/>
      <c r="CV60" s="9"/>
      <c r="DA60" s="10"/>
      <c r="DC60" s="9"/>
      <c r="DH60" s="10"/>
      <c r="DJ60" s="9"/>
    </row>
    <row r="61" spans="4:114">
      <c r="D61" s="10"/>
      <c r="I61" s="9"/>
      <c r="N61" s="10"/>
      <c r="P61" s="9"/>
      <c r="U61" s="10"/>
      <c r="W61" s="9"/>
      <c r="AB61" s="10"/>
      <c r="AD61" s="9"/>
      <c r="AI61" s="10"/>
      <c r="AK61" s="9"/>
      <c r="AP61" s="10"/>
      <c r="AR61" s="9"/>
      <c r="AW61" s="10"/>
      <c r="AY61" s="9"/>
      <c r="BD61" s="10"/>
      <c r="BF61" s="9"/>
      <c r="BK61" s="10"/>
      <c r="BM61" s="9"/>
      <c r="BR61" s="10"/>
      <c r="BT61" s="9"/>
      <c r="BY61" s="10"/>
      <c r="CA61" s="9"/>
      <c r="CF61" s="10"/>
      <c r="CH61" s="9"/>
      <c r="CM61" s="10"/>
      <c r="CO61" s="9"/>
      <c r="CT61" s="10"/>
      <c r="CV61" s="9"/>
      <c r="DA61" s="10"/>
      <c r="DC61" s="9"/>
      <c r="DH61" s="10"/>
      <c r="DJ61" s="9"/>
    </row>
    <row r="62" spans="4:114">
      <c r="D62" s="10"/>
      <c r="I62" s="9"/>
      <c r="N62" s="10"/>
      <c r="P62" s="9"/>
      <c r="U62" s="10"/>
      <c r="W62" s="9"/>
      <c r="AB62" s="10"/>
      <c r="AD62" s="9"/>
      <c r="AI62" s="10"/>
      <c r="AK62" s="9"/>
      <c r="AP62" s="10"/>
      <c r="AR62" s="9"/>
      <c r="AW62" s="10"/>
      <c r="AY62" s="9"/>
      <c r="BD62" s="10"/>
      <c r="BF62" s="9"/>
      <c r="BK62" s="10"/>
      <c r="BM62" s="9"/>
      <c r="BR62" s="10"/>
      <c r="BT62" s="9"/>
      <c r="BY62" s="10"/>
      <c r="CA62" s="9"/>
      <c r="CF62" s="10"/>
      <c r="CH62" s="9"/>
      <c r="CM62" s="10"/>
      <c r="CO62" s="9"/>
      <c r="CT62" s="10"/>
      <c r="CV62" s="9"/>
      <c r="DA62" s="10"/>
      <c r="DC62" s="9"/>
      <c r="DH62" s="10"/>
      <c r="DJ62" s="9"/>
    </row>
    <row r="63" spans="4:114">
      <c r="D63" s="10"/>
      <c r="I63" s="9"/>
      <c r="N63" s="10"/>
      <c r="P63" s="9"/>
      <c r="U63" s="10"/>
      <c r="W63" s="9"/>
      <c r="AB63" s="10"/>
      <c r="AD63" s="9"/>
      <c r="AI63" s="10"/>
      <c r="AK63" s="9"/>
      <c r="AP63" s="10"/>
      <c r="AR63" s="9"/>
      <c r="AW63" s="10"/>
      <c r="AY63" s="9"/>
      <c r="BD63" s="10"/>
      <c r="BF63" s="9"/>
      <c r="BK63" s="10"/>
      <c r="BM63" s="9"/>
      <c r="BR63" s="10"/>
      <c r="BT63" s="9"/>
      <c r="BY63" s="10"/>
      <c r="CA63" s="9"/>
      <c r="CF63" s="10"/>
      <c r="CH63" s="9"/>
      <c r="CM63" s="10"/>
      <c r="CO63" s="9"/>
      <c r="CT63" s="10"/>
      <c r="CV63" s="9"/>
      <c r="DA63" s="10"/>
      <c r="DC63" s="9"/>
      <c r="DH63" s="10"/>
      <c r="DJ63" s="9"/>
    </row>
    <row r="64" spans="4:114">
      <c r="D64" s="10"/>
      <c r="I64" s="9"/>
      <c r="N64" s="10"/>
      <c r="P64" s="9"/>
      <c r="U64" s="10"/>
      <c r="W64" s="9"/>
      <c r="AB64" s="10"/>
      <c r="AD64" s="9"/>
      <c r="AI64" s="10"/>
      <c r="AK64" s="9"/>
      <c r="AP64" s="10"/>
      <c r="AR64" s="9"/>
      <c r="AW64" s="10"/>
      <c r="AY64" s="9"/>
      <c r="BD64" s="10"/>
      <c r="BF64" s="9"/>
      <c r="BK64" s="10"/>
      <c r="BM64" s="9"/>
      <c r="BR64" s="10"/>
      <c r="BT64" s="9"/>
      <c r="BY64" s="10"/>
      <c r="CA64" s="9"/>
      <c r="CF64" s="10"/>
      <c r="CH64" s="9"/>
      <c r="CM64" s="10"/>
      <c r="CO64" s="9"/>
      <c r="CT64" s="10"/>
      <c r="CV64" s="9"/>
      <c r="DA64" s="10"/>
      <c r="DC64" s="9"/>
      <c r="DH64" s="10"/>
      <c r="DJ64" s="9"/>
    </row>
    <row r="65" spans="4:114">
      <c r="D65" s="10"/>
      <c r="I65" s="9"/>
      <c r="N65" s="10"/>
      <c r="P65" s="9"/>
      <c r="U65" s="10"/>
      <c r="W65" s="9"/>
      <c r="AB65" s="10"/>
      <c r="AD65" s="9"/>
      <c r="AI65" s="10"/>
      <c r="AK65" s="9"/>
      <c r="AP65" s="10"/>
      <c r="AR65" s="9"/>
      <c r="AW65" s="10"/>
      <c r="AY65" s="9"/>
      <c r="BD65" s="10"/>
      <c r="BF65" s="9"/>
      <c r="BK65" s="10"/>
      <c r="BM65" s="9"/>
      <c r="BR65" s="10"/>
      <c r="BT65" s="9"/>
      <c r="BY65" s="10"/>
      <c r="CA65" s="9"/>
      <c r="CF65" s="10"/>
      <c r="CH65" s="9"/>
      <c r="CM65" s="10"/>
      <c r="CO65" s="9"/>
      <c r="CT65" s="10"/>
      <c r="CV65" s="9"/>
      <c r="DA65" s="10"/>
      <c r="DC65" s="9"/>
      <c r="DH65" s="10"/>
      <c r="DJ65" s="9"/>
    </row>
    <row r="66" spans="4:114">
      <c r="D66" s="10"/>
      <c r="I66" s="9"/>
      <c r="N66" s="10"/>
      <c r="P66" s="9"/>
      <c r="U66" s="10"/>
      <c r="W66" s="9"/>
      <c r="AB66" s="10"/>
      <c r="AD66" s="9"/>
      <c r="AI66" s="10"/>
      <c r="AK66" s="9"/>
      <c r="AP66" s="10"/>
      <c r="AR66" s="9"/>
      <c r="AW66" s="10"/>
      <c r="AY66" s="9"/>
      <c r="BD66" s="10"/>
      <c r="BF66" s="9"/>
      <c r="BK66" s="10"/>
      <c r="BM66" s="9"/>
      <c r="BR66" s="10"/>
      <c r="BT66" s="9"/>
      <c r="BY66" s="10"/>
      <c r="CA66" s="9"/>
      <c r="CF66" s="10"/>
      <c r="CH66" s="9"/>
      <c r="CM66" s="10"/>
      <c r="CO66" s="9"/>
      <c r="CT66" s="10"/>
      <c r="CV66" s="9"/>
      <c r="DA66" s="10"/>
      <c r="DC66" s="9"/>
      <c r="DH66" s="10"/>
      <c r="DJ66" s="9"/>
    </row>
    <row r="67" spans="4:114">
      <c r="D67" s="10"/>
      <c r="I67" s="9"/>
      <c r="N67" s="10"/>
      <c r="P67" s="9"/>
      <c r="U67" s="10"/>
      <c r="W67" s="9"/>
      <c r="AB67" s="10"/>
      <c r="AD67" s="9"/>
      <c r="AI67" s="10"/>
      <c r="AK67" s="9"/>
      <c r="AP67" s="10"/>
      <c r="AR67" s="9"/>
      <c r="AW67" s="10"/>
      <c r="AY67" s="9"/>
      <c r="BD67" s="10"/>
      <c r="BF67" s="9"/>
      <c r="BK67" s="10"/>
      <c r="BM67" s="9"/>
      <c r="BR67" s="10"/>
      <c r="BT67" s="9"/>
      <c r="BY67" s="10"/>
      <c r="CA67" s="9"/>
      <c r="CF67" s="10"/>
      <c r="CH67" s="9"/>
      <c r="CM67" s="10"/>
      <c r="CO67" s="9"/>
      <c r="CT67" s="10"/>
      <c r="CV67" s="9"/>
      <c r="DA67" s="10"/>
      <c r="DC67" s="9"/>
      <c r="DH67" s="10"/>
      <c r="DJ67" s="9"/>
    </row>
  </sheetData>
  <conditionalFormatting sqref="L1:O3 S1:V3 Z1:AC3 AG1:DQ3 E44:H45 L44:O45 E1:H3 AG44:DQ45 DA43:DQ43 Z44:AC45 S44:V45 E48:H48 S5:V16 L5:O16 E5:H16 E18:H32 L18:O32 S18:V32 Z18:AC32 E49 G49:H49 N48:O48 U48:V48 AB48:AC48 AI48:AL48 AP48:AS48 AW48:AZ48 BD48:BG48 BK48:BN48 BR48:BU48 BY48:CB48 CF48:CI48 CM48:CP48 CT48:CW48 DA48:DD48 DH48:DQ48 Z5:AC14 Z16:AC16 AG5:DQ5 AG15:AR16 AZ15:BM16 BU15:DC16 AG6:DJ14 E80:H65538 E69:G79 S49:V50 S68:V65538 R51:U67 Z49:AC50 Z68:AC65538 Y51:AB67 AG49:DQ50 AG68:DQ65538 AF51:DP67 L49:O50 L68:O65538 K51:N67 E50:H50 D51:G51 E68:F68 D52:E67 AG18:DQ32 A38:XFD41 DK6:DQ16">
    <cfRule type="cellIs" dxfId="65" priority="789" stopIfTrue="1" operator="lessThan">
      <formula>0</formula>
    </cfRule>
  </conditionalFormatting>
  <conditionalFormatting sqref="DK38:DQ40">
    <cfRule type="cellIs" dxfId="64" priority="772" stopIfTrue="1" operator="lessThan">
      <formula>0</formula>
    </cfRule>
  </conditionalFormatting>
  <conditionalFormatting sqref="C43:CZ43">
    <cfRule type="cellIs" dxfId="63" priority="743" stopIfTrue="1" operator="lessThan">
      <formula>0</formula>
    </cfRule>
  </conditionalFormatting>
  <conditionalFormatting sqref="E4:H4">
    <cfRule type="cellIs" dxfId="62" priority="734" stopIfTrue="1" operator="lessThan">
      <formula>0</formula>
    </cfRule>
  </conditionalFormatting>
  <conditionalFormatting sqref="G17:H17">
    <cfRule type="cellIs" dxfId="61" priority="729" stopIfTrue="1" operator="lessThan">
      <formula>0</formula>
    </cfRule>
  </conditionalFormatting>
  <conditionalFormatting sqref="L37 N37:O37">
    <cfRule type="cellIs" dxfId="60" priority="726" stopIfTrue="1" operator="lessThan">
      <formula>0</formula>
    </cfRule>
  </conditionalFormatting>
  <conditionalFormatting sqref="E37 G37:H37 E36:H36 H34:H35">
    <cfRule type="cellIs" dxfId="59" priority="727" stopIfTrue="1" operator="lessThan">
      <formula>0</formula>
    </cfRule>
  </conditionalFormatting>
  <conditionalFormatting sqref="S37 U37:V37">
    <cfRule type="cellIs" dxfId="58" priority="725" stopIfTrue="1" operator="lessThan">
      <formula>0</formula>
    </cfRule>
  </conditionalFormatting>
  <conditionalFormatting sqref="Z37 AB37:AC37">
    <cfRule type="cellIs" dxfId="57" priority="724" stopIfTrue="1" operator="lessThan">
      <formula>0</formula>
    </cfRule>
  </conditionalFormatting>
  <conditionalFormatting sqref="AG37 AI37:AJ37">
    <cfRule type="cellIs" dxfId="56" priority="723" stopIfTrue="1" operator="lessThan">
      <formula>0</formula>
    </cfRule>
  </conditionalFormatting>
  <conditionalFormatting sqref="AN37 AP37:AQ37">
    <cfRule type="cellIs" dxfId="55" priority="722" stopIfTrue="1" operator="lessThan">
      <formula>0</formula>
    </cfRule>
  </conditionalFormatting>
  <conditionalFormatting sqref="AU37 AW37:AX37">
    <cfRule type="cellIs" dxfId="54" priority="721" stopIfTrue="1" operator="lessThan">
      <formula>0</formula>
    </cfRule>
  </conditionalFormatting>
  <conditionalFormatting sqref="BB37 BD37:BE37">
    <cfRule type="cellIs" dxfId="53" priority="720" stopIfTrue="1" operator="lessThan">
      <formula>0</formula>
    </cfRule>
  </conditionalFormatting>
  <conditionalFormatting sqref="BI37 BK37:BL37">
    <cfRule type="cellIs" dxfId="52" priority="719" stopIfTrue="1" operator="lessThan">
      <formula>0</formula>
    </cfRule>
  </conditionalFormatting>
  <conditionalFormatting sqref="BP37 BR37:BS37">
    <cfRule type="cellIs" dxfId="51" priority="718" stopIfTrue="1" operator="lessThan">
      <formula>0</formula>
    </cfRule>
  </conditionalFormatting>
  <conditionalFormatting sqref="BW37 BY37:BZ37">
    <cfRule type="cellIs" dxfId="50" priority="717" stopIfTrue="1" operator="lessThan">
      <formula>0</formula>
    </cfRule>
  </conditionalFormatting>
  <conditionalFormatting sqref="CD37 CF37:CG37">
    <cfRule type="cellIs" dxfId="49" priority="716" stopIfTrue="1" operator="lessThan">
      <formula>0</formula>
    </cfRule>
  </conditionalFormatting>
  <conditionalFormatting sqref="CK37 CM37:CN37">
    <cfRule type="cellIs" dxfId="48" priority="715" stopIfTrue="1" operator="lessThan">
      <formula>0</formula>
    </cfRule>
  </conditionalFormatting>
  <conditionalFormatting sqref="CR37 CT37:CU37">
    <cfRule type="cellIs" dxfId="47" priority="714" stopIfTrue="1" operator="lessThan">
      <formula>0</formula>
    </cfRule>
  </conditionalFormatting>
  <conditionalFormatting sqref="CY37 DA37:DB37">
    <cfRule type="cellIs" dxfId="46" priority="713" stopIfTrue="1" operator="lessThan">
      <formula>0</formula>
    </cfRule>
  </conditionalFormatting>
  <conditionalFormatting sqref="DF37 DH37:DI37">
    <cfRule type="cellIs" dxfId="45" priority="712" stopIfTrue="1" operator="lessThan">
      <formula>0</formula>
    </cfRule>
  </conditionalFormatting>
  <conditionalFormatting sqref="DM37 DO37:DP37">
    <cfRule type="cellIs" dxfId="44" priority="711" stopIfTrue="1" operator="lessThan">
      <formula>0</formula>
    </cfRule>
  </conditionalFormatting>
  <conditionalFormatting sqref="C40">
    <cfRule type="cellIs" dxfId="43" priority="708" stopIfTrue="1" operator="lessThan">
      <formula>0</formula>
    </cfRule>
  </conditionalFormatting>
  <conditionalFormatting sqref="N17:O17 U17:V17 AB17:AC17 AI17:AJ17 AP17:AQ17 AW17:AX17 BD17:BE17 BK17:BL17 BR17:BS17 BY17:BZ17 CF17:CG17 CM17:CN17 CT17:CU17 DA17:DB17 DH17:DI17">
    <cfRule type="cellIs" dxfId="42" priority="702" stopIfTrue="1" operator="lessThan">
      <formula>0</formula>
    </cfRule>
  </conditionalFormatting>
  <conditionalFormatting sqref="DO17:DP17">
    <cfRule type="cellIs" dxfId="41" priority="701" stopIfTrue="1" operator="lessThan">
      <formula>0</formula>
    </cfRule>
  </conditionalFormatting>
  <conditionalFormatting sqref="L48">
    <cfRule type="cellIs" dxfId="40" priority="699" stopIfTrue="1" operator="lessThan">
      <formula>0</formula>
    </cfRule>
  </conditionalFormatting>
  <conditionalFormatting sqref="S48">
    <cfRule type="cellIs" dxfId="39" priority="698" stopIfTrue="1" operator="lessThan">
      <formula>0</formula>
    </cfRule>
  </conditionalFormatting>
  <conditionalFormatting sqref="Z48">
    <cfRule type="cellIs" dxfId="38" priority="697" stopIfTrue="1" operator="lessThan">
      <formula>0</formula>
    </cfRule>
  </conditionalFormatting>
  <conditionalFormatting sqref="AG48">
    <cfRule type="cellIs" dxfId="37" priority="696" stopIfTrue="1" operator="lessThan">
      <formula>0</formula>
    </cfRule>
  </conditionalFormatting>
  <conditionalFormatting sqref="AN48">
    <cfRule type="cellIs" dxfId="36" priority="695" stopIfTrue="1" operator="lessThan">
      <formula>0</formula>
    </cfRule>
  </conditionalFormatting>
  <conditionalFormatting sqref="AU48">
    <cfRule type="cellIs" dxfId="35" priority="694" stopIfTrue="1" operator="lessThan">
      <formula>0</formula>
    </cfRule>
  </conditionalFormatting>
  <conditionalFormatting sqref="BB48">
    <cfRule type="cellIs" dxfId="34" priority="693" stopIfTrue="1" operator="lessThan">
      <formula>0</formula>
    </cfRule>
  </conditionalFormatting>
  <conditionalFormatting sqref="BI48">
    <cfRule type="cellIs" dxfId="33" priority="692" stopIfTrue="1" operator="lessThan">
      <formula>0</formula>
    </cfRule>
  </conditionalFormatting>
  <conditionalFormatting sqref="BP48">
    <cfRule type="cellIs" dxfId="32" priority="691" stopIfTrue="1" operator="lessThan">
      <formula>0</formula>
    </cfRule>
  </conditionalFormatting>
  <conditionalFormatting sqref="BW48">
    <cfRule type="cellIs" dxfId="31" priority="690" stopIfTrue="1" operator="lessThan">
      <formula>0</formula>
    </cfRule>
  </conditionalFormatting>
  <conditionalFormatting sqref="CD48">
    <cfRule type="cellIs" dxfId="30" priority="689" stopIfTrue="1" operator="lessThan">
      <formula>0</formula>
    </cfRule>
  </conditionalFormatting>
  <conditionalFormatting sqref="CK48">
    <cfRule type="cellIs" dxfId="29" priority="688" stopIfTrue="1" operator="lessThan">
      <formula>0</formula>
    </cfRule>
  </conditionalFormatting>
  <conditionalFormatting sqref="CR48">
    <cfRule type="cellIs" dxfId="28" priority="687" stopIfTrue="1" operator="lessThan">
      <formula>0</formula>
    </cfRule>
  </conditionalFormatting>
  <conditionalFormatting sqref="CY48">
    <cfRule type="cellIs" dxfId="27" priority="686" stopIfTrue="1" operator="lessThan">
      <formula>0</formula>
    </cfRule>
  </conditionalFormatting>
  <conditionalFormatting sqref="DF48">
    <cfRule type="cellIs" dxfId="26" priority="685" stopIfTrue="1" operator="lessThan">
      <formula>0</formula>
    </cfRule>
  </conditionalFormatting>
  <conditionalFormatting sqref="AP33:AQ33 AW33:AX33 BD33:BE33 BK33:BL33 BR33:BS33 BY33:BZ33 CF33:CG33 CM33:CN33 CT33:CU33 DA33:DB33 DH33:DI33 DO33:DP33 L36:O36 S36:V36 Z36:AC36 AG36:AJ36 AN36:AQ36 AU36:AX36 BB36:BE36 BI36:BL36 BP36:BS36 BW36:BZ36 CD36:CG36 CK36:CN36 CR36:CU36 CY36:DB36 DF36:DI36 DM36:DP36 DP35 O34:O35 V34:V35 AC34:AC35 AJ34:AJ35 AQ34:AQ35 AX34:AX35 BE34:BE35 BL34:BL35 BS34:BS36 BZ34:BZ35 CG34:CG35 CN34:CN35 CU34:CU35 DB34:DB35 DI34:DI35">
    <cfRule type="cellIs" dxfId="25" priority="681" stopIfTrue="1" operator="lessThan">
      <formula>0</formula>
    </cfRule>
  </conditionalFormatting>
  <conditionalFormatting sqref="C42:DQ42">
    <cfRule type="cellIs" dxfId="24" priority="518" operator="lessThan">
      <formula>0</formula>
    </cfRule>
  </conditionalFormatting>
  <conditionalFormatting sqref="G33:H33">
    <cfRule type="cellIs" dxfId="23" priority="197" stopIfTrue="1" operator="lessThan">
      <formula>0</formula>
    </cfRule>
  </conditionalFormatting>
  <conditionalFormatting sqref="N33:O33">
    <cfRule type="cellIs" dxfId="22" priority="196" stopIfTrue="1" operator="lessThan">
      <formula>0</formula>
    </cfRule>
  </conditionalFormatting>
  <conditionalFormatting sqref="U33:V33">
    <cfRule type="cellIs" dxfId="21" priority="195" stopIfTrue="1" operator="lessThan">
      <formula>0</formula>
    </cfRule>
  </conditionalFormatting>
  <conditionalFormatting sqref="AB33:AC33">
    <cfRule type="cellIs" dxfId="20" priority="194" stopIfTrue="1" operator="lessThan">
      <formula>0</formula>
    </cfRule>
  </conditionalFormatting>
  <conditionalFormatting sqref="AI33:AJ33">
    <cfRule type="cellIs" dxfId="19" priority="193" stopIfTrue="1" operator="lessThan">
      <formula>0</formula>
    </cfRule>
  </conditionalFormatting>
  <conditionalFormatting sqref="L4:O4">
    <cfRule type="cellIs" dxfId="18" priority="16" stopIfTrue="1" operator="lessThan">
      <formula>0</formula>
    </cfRule>
  </conditionalFormatting>
  <conditionalFormatting sqref="S4:V4">
    <cfRule type="cellIs" dxfId="17" priority="15" stopIfTrue="1" operator="lessThan">
      <formula>0</formula>
    </cfRule>
  </conditionalFormatting>
  <conditionalFormatting sqref="Z4:AC4">
    <cfRule type="cellIs" dxfId="16" priority="14" stopIfTrue="1" operator="lessThan">
      <formula>0</formula>
    </cfRule>
  </conditionalFormatting>
  <conditionalFormatting sqref="AG4:AJ4">
    <cfRule type="cellIs" dxfId="15" priority="13" stopIfTrue="1" operator="lessThan">
      <formula>0</formula>
    </cfRule>
  </conditionalFormatting>
  <conditionalFormatting sqref="AN4:AQ4">
    <cfRule type="cellIs" dxfId="14" priority="12" stopIfTrue="1" operator="lessThan">
      <formula>0</formula>
    </cfRule>
  </conditionalFormatting>
  <conditionalFormatting sqref="AU4:AX4">
    <cfRule type="cellIs" dxfId="13" priority="11" stopIfTrue="1" operator="lessThan">
      <formula>0</formula>
    </cfRule>
  </conditionalFormatting>
  <conditionalFormatting sqref="BB4:BE4">
    <cfRule type="cellIs" dxfId="12" priority="10" stopIfTrue="1" operator="lessThan">
      <formula>0</formula>
    </cfRule>
  </conditionalFormatting>
  <conditionalFormatting sqref="BI4:BL4">
    <cfRule type="cellIs" dxfId="11" priority="9" stopIfTrue="1" operator="lessThan">
      <formula>0</formula>
    </cfRule>
  </conditionalFormatting>
  <conditionalFormatting sqref="BP4:BS4">
    <cfRule type="cellIs" dxfId="10" priority="8" stopIfTrue="1" operator="lessThan">
      <formula>0</formula>
    </cfRule>
  </conditionalFormatting>
  <conditionalFormatting sqref="BW4:BZ4">
    <cfRule type="cellIs" dxfId="9" priority="7" stopIfTrue="1" operator="lessThan">
      <formula>0</formula>
    </cfRule>
  </conditionalFormatting>
  <conditionalFormatting sqref="CD4:CG4">
    <cfRule type="cellIs" dxfId="8" priority="6" stopIfTrue="1" operator="lessThan">
      <formula>0</formula>
    </cfRule>
  </conditionalFormatting>
  <conditionalFormatting sqref="CK4:CN4">
    <cfRule type="cellIs" dxfId="7" priority="5" stopIfTrue="1" operator="lessThan">
      <formula>0</formula>
    </cfRule>
  </conditionalFormatting>
  <conditionalFormatting sqref="CR4:CU4">
    <cfRule type="cellIs" dxfId="6" priority="4" stopIfTrue="1" operator="lessThan">
      <formula>0</formula>
    </cfRule>
  </conditionalFormatting>
  <conditionalFormatting sqref="CY4:DB4">
    <cfRule type="cellIs" dxfId="5" priority="3" stopIfTrue="1" operator="lessThan">
      <formula>0</formula>
    </cfRule>
  </conditionalFormatting>
  <conditionalFormatting sqref="DF4:DI4">
    <cfRule type="cellIs" dxfId="4" priority="2" stopIfTrue="1" operator="lessThan">
      <formula>0</formula>
    </cfRule>
  </conditionalFormatting>
  <conditionalFormatting sqref="DM4:DP4">
    <cfRule type="cellIs" dxfId="3" priority="1" stopIfTrue="1" operator="lessThan">
      <formula>0</formula>
    </cfRule>
  </conditionalFormatting>
  <printOptions horizontalCentered="1"/>
  <pageMargins left="0.19685039370078741" right="0.11811023622047245" top="0.39370078740157483" bottom="0" header="0.31496062992125984" footer="0.23622047244094491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C1C69B-E8E2-4E15-8F4A-02810140CA79}">
  <sheetPr filterMode="1"/>
  <dimension ref="A1:Q481"/>
  <sheetViews>
    <sheetView topLeftCell="A457" workbookViewId="0">
      <selection activeCell="K479" sqref="K479:Q481"/>
    </sheetView>
  </sheetViews>
  <sheetFormatPr defaultRowHeight="21" customHeight="1"/>
  <cols>
    <col min="3" max="3" width="10.875" customWidth="1"/>
    <col min="5" max="5" width="16.625" customWidth="1"/>
    <col min="7" max="7" width="5.625" customWidth="1"/>
    <col min="8" max="8" width="18.25" customWidth="1"/>
    <col min="9" max="9" width="9.625" customWidth="1"/>
    <col min="10" max="10" width="33.125" customWidth="1"/>
    <col min="11" max="11" width="12.75" style="55" bestFit="1" customWidth="1"/>
    <col min="12" max="12" width="13.125" style="55" bestFit="1" customWidth="1"/>
    <col min="13" max="13" width="12.125" style="55" bestFit="1" customWidth="1"/>
    <col min="14" max="15" width="13.125" style="55" bestFit="1" customWidth="1"/>
    <col min="16" max="16" width="9.125" style="55" bestFit="1" customWidth="1"/>
  </cols>
  <sheetData>
    <row r="1" spans="1:17" ht="21" customHeight="1">
      <c r="A1" s="119" t="s">
        <v>2882</v>
      </c>
      <c r="B1" s="119" t="s">
        <v>2898</v>
      </c>
      <c r="C1" s="119" t="s">
        <v>1923</v>
      </c>
      <c r="D1" s="119" t="s">
        <v>2</v>
      </c>
      <c r="E1" s="119" t="s">
        <v>3</v>
      </c>
      <c r="F1" s="119" t="s">
        <v>2883</v>
      </c>
      <c r="G1" s="119" t="s">
        <v>2918</v>
      </c>
      <c r="H1" s="119" t="s">
        <v>2899</v>
      </c>
      <c r="I1" s="119" t="s">
        <v>2842</v>
      </c>
      <c r="J1" s="119" t="s">
        <v>2843</v>
      </c>
      <c r="K1" s="93" t="s">
        <v>2884</v>
      </c>
      <c r="L1" s="93" t="s">
        <v>2885</v>
      </c>
      <c r="M1" s="93" t="s">
        <v>2886</v>
      </c>
      <c r="N1" s="93" t="s">
        <v>2887</v>
      </c>
      <c r="O1" s="93" t="s">
        <v>2888</v>
      </c>
      <c r="P1" s="93" t="s">
        <v>2889</v>
      </c>
      <c r="Q1" s="119" t="s">
        <v>2890</v>
      </c>
    </row>
    <row r="2" spans="1:17" ht="21" hidden="1" customHeight="1">
      <c r="A2" s="120">
        <v>44865</v>
      </c>
      <c r="B2" s="121" t="s">
        <v>2916</v>
      </c>
      <c r="C2" s="121" t="s">
        <v>2020</v>
      </c>
      <c r="D2" s="121" t="s">
        <v>238</v>
      </c>
      <c r="E2" s="121" t="s">
        <v>239</v>
      </c>
      <c r="F2" s="121" t="s">
        <v>2811</v>
      </c>
      <c r="G2" s="121" t="s">
        <v>2919</v>
      </c>
      <c r="H2" s="121" t="s">
        <v>2900</v>
      </c>
      <c r="I2" s="121" t="s">
        <v>2790</v>
      </c>
      <c r="J2" s="121" t="s">
        <v>2791</v>
      </c>
      <c r="K2" s="94">
        <v>690156557.32000005</v>
      </c>
      <c r="L2" s="94">
        <v>440000000</v>
      </c>
      <c r="M2" s="94">
        <v>36666666.666666664</v>
      </c>
      <c r="N2" s="94">
        <v>65301573.650000013</v>
      </c>
      <c r="O2" s="94">
        <v>28634906.983333334</v>
      </c>
      <c r="P2" s="94">
        <v>78.095200863636364</v>
      </c>
      <c r="Q2" s="121" t="s">
        <v>2891</v>
      </c>
    </row>
    <row r="3" spans="1:17" ht="21" hidden="1" customHeight="1">
      <c r="A3" s="120">
        <v>44865</v>
      </c>
      <c r="B3" s="121" t="s">
        <v>2916</v>
      </c>
      <c r="C3" s="121" t="s">
        <v>2020</v>
      </c>
      <c r="D3" s="121" t="s">
        <v>238</v>
      </c>
      <c r="E3" s="121" t="s">
        <v>239</v>
      </c>
      <c r="F3" s="121" t="s">
        <v>2811</v>
      </c>
      <c r="G3" s="121" t="s">
        <v>2919</v>
      </c>
      <c r="H3" s="121" t="s">
        <v>2900</v>
      </c>
      <c r="I3" s="121" t="s">
        <v>2792</v>
      </c>
      <c r="J3" s="121" t="s">
        <v>2793</v>
      </c>
      <c r="K3" s="94">
        <v>1362333.33</v>
      </c>
      <c r="L3" s="94">
        <v>1200000</v>
      </c>
      <c r="M3" s="94">
        <v>100000</v>
      </c>
      <c r="N3" s="94">
        <v>122350</v>
      </c>
      <c r="O3" s="94">
        <v>22350</v>
      </c>
      <c r="P3" s="94">
        <v>22.35</v>
      </c>
      <c r="Q3" s="121" t="s">
        <v>2891</v>
      </c>
    </row>
    <row r="4" spans="1:17" ht="21" hidden="1" customHeight="1">
      <c r="A4" s="120">
        <v>44865</v>
      </c>
      <c r="B4" s="121" t="s">
        <v>2916</v>
      </c>
      <c r="C4" s="121" t="s">
        <v>2020</v>
      </c>
      <c r="D4" s="121" t="s">
        <v>238</v>
      </c>
      <c r="E4" s="121" t="s">
        <v>239</v>
      </c>
      <c r="F4" s="121" t="s">
        <v>2811</v>
      </c>
      <c r="G4" s="121" t="s">
        <v>2919</v>
      </c>
      <c r="H4" s="121" t="s">
        <v>2900</v>
      </c>
      <c r="I4" s="121" t="s">
        <v>2794</v>
      </c>
      <c r="J4" s="121" t="s">
        <v>2795</v>
      </c>
      <c r="K4" s="94">
        <v>11030213.24</v>
      </c>
      <c r="L4" s="94">
        <v>9600000</v>
      </c>
      <c r="M4" s="94">
        <v>800000</v>
      </c>
      <c r="N4" s="94">
        <v>1369803.1</v>
      </c>
      <c r="O4" s="94">
        <v>569803.1</v>
      </c>
      <c r="P4" s="94">
        <v>71.225387499999997</v>
      </c>
      <c r="Q4" s="121" t="s">
        <v>2891</v>
      </c>
    </row>
    <row r="5" spans="1:17" ht="21" hidden="1" customHeight="1">
      <c r="A5" s="120">
        <v>44865</v>
      </c>
      <c r="B5" s="121" t="s">
        <v>2916</v>
      </c>
      <c r="C5" s="121" t="s">
        <v>2020</v>
      </c>
      <c r="D5" s="121" t="s">
        <v>238</v>
      </c>
      <c r="E5" s="121" t="s">
        <v>239</v>
      </c>
      <c r="F5" s="121" t="s">
        <v>2811</v>
      </c>
      <c r="G5" s="121" t="s">
        <v>2919</v>
      </c>
      <c r="H5" s="121" t="s">
        <v>2900</v>
      </c>
      <c r="I5" s="121" t="s">
        <v>2865</v>
      </c>
      <c r="J5" s="121" t="s">
        <v>2796</v>
      </c>
      <c r="K5" s="94">
        <v>21380934.239999998</v>
      </c>
      <c r="L5" s="94">
        <v>21200000</v>
      </c>
      <c r="M5" s="94">
        <v>1766666.6666666667</v>
      </c>
      <c r="N5" s="94">
        <v>2963903.45</v>
      </c>
      <c r="O5" s="94">
        <v>1197236.7833333334</v>
      </c>
      <c r="P5" s="94">
        <v>67.768119811320759</v>
      </c>
      <c r="Q5" s="121" t="s">
        <v>2891</v>
      </c>
    </row>
    <row r="6" spans="1:17" ht="21" hidden="1" customHeight="1">
      <c r="A6" s="120">
        <v>44865</v>
      </c>
      <c r="B6" s="121" t="s">
        <v>2916</v>
      </c>
      <c r="C6" s="121" t="s">
        <v>2020</v>
      </c>
      <c r="D6" s="121" t="s">
        <v>238</v>
      </c>
      <c r="E6" s="121" t="s">
        <v>239</v>
      </c>
      <c r="F6" s="121" t="s">
        <v>2811</v>
      </c>
      <c r="G6" s="121" t="s">
        <v>2919</v>
      </c>
      <c r="H6" s="121" t="s">
        <v>2900</v>
      </c>
      <c r="I6" s="121" t="s">
        <v>2797</v>
      </c>
      <c r="J6" s="121" t="s">
        <v>2798</v>
      </c>
      <c r="K6" s="94">
        <v>193262135.37</v>
      </c>
      <c r="L6" s="94">
        <v>195000000</v>
      </c>
      <c r="M6" s="94">
        <v>16250000</v>
      </c>
      <c r="N6" s="94">
        <v>16403268.200000001</v>
      </c>
      <c r="O6" s="94">
        <v>153268.20000000001</v>
      </c>
      <c r="P6" s="94">
        <v>0.94318892307692315</v>
      </c>
      <c r="Q6" s="121" t="s">
        <v>2891</v>
      </c>
    </row>
    <row r="7" spans="1:17" ht="21" hidden="1" customHeight="1">
      <c r="A7" s="120">
        <v>44865</v>
      </c>
      <c r="B7" s="121" t="s">
        <v>2916</v>
      </c>
      <c r="C7" s="121" t="s">
        <v>2020</v>
      </c>
      <c r="D7" s="121" t="s">
        <v>238</v>
      </c>
      <c r="E7" s="121" t="s">
        <v>239</v>
      </c>
      <c r="F7" s="121" t="s">
        <v>2811</v>
      </c>
      <c r="G7" s="121" t="s">
        <v>2919</v>
      </c>
      <c r="H7" s="121" t="s">
        <v>2900</v>
      </c>
      <c r="I7" s="121" t="s">
        <v>2799</v>
      </c>
      <c r="J7" s="121" t="s">
        <v>2800</v>
      </c>
      <c r="K7" s="94">
        <v>167996762</v>
      </c>
      <c r="L7" s="94">
        <v>153800000</v>
      </c>
      <c r="M7" s="94">
        <v>12816666.666666666</v>
      </c>
      <c r="N7" s="94">
        <v>8255249.6100000013</v>
      </c>
      <c r="O7" s="94">
        <v>-4561417.0566666666</v>
      </c>
      <c r="P7" s="94">
        <v>-35.589729960988294</v>
      </c>
      <c r="Q7" s="121" t="s">
        <v>2892</v>
      </c>
    </row>
    <row r="8" spans="1:17" ht="21" hidden="1" customHeight="1">
      <c r="A8" s="120">
        <v>44865</v>
      </c>
      <c r="B8" s="121" t="s">
        <v>2916</v>
      </c>
      <c r="C8" s="121" t="s">
        <v>2020</v>
      </c>
      <c r="D8" s="121" t="s">
        <v>238</v>
      </c>
      <c r="E8" s="121" t="s">
        <v>239</v>
      </c>
      <c r="F8" s="121" t="s">
        <v>2811</v>
      </c>
      <c r="G8" s="121" t="s">
        <v>2919</v>
      </c>
      <c r="H8" s="121" t="s">
        <v>2900</v>
      </c>
      <c r="I8" s="121" t="s">
        <v>2801</v>
      </c>
      <c r="J8" s="121" t="s">
        <v>2802</v>
      </c>
      <c r="K8" s="94">
        <v>2523898.9300000002</v>
      </c>
      <c r="L8" s="94">
        <v>2800000</v>
      </c>
      <c r="M8" s="94">
        <v>233333.33333333334</v>
      </c>
      <c r="N8" s="94">
        <v>267594.95</v>
      </c>
      <c r="O8" s="94">
        <v>34261.616666666669</v>
      </c>
      <c r="P8" s="94">
        <v>14.68355</v>
      </c>
      <c r="Q8" s="121" t="s">
        <v>2891</v>
      </c>
    </row>
    <row r="9" spans="1:17" ht="21" hidden="1" customHeight="1">
      <c r="A9" s="120">
        <v>44865</v>
      </c>
      <c r="B9" s="121" t="s">
        <v>2916</v>
      </c>
      <c r="C9" s="121" t="s">
        <v>2020</v>
      </c>
      <c r="D9" s="121" t="s">
        <v>238</v>
      </c>
      <c r="E9" s="121" t="s">
        <v>239</v>
      </c>
      <c r="F9" s="121" t="s">
        <v>2811</v>
      </c>
      <c r="G9" s="121" t="s">
        <v>2919</v>
      </c>
      <c r="H9" s="121" t="s">
        <v>2900</v>
      </c>
      <c r="I9" s="121" t="s">
        <v>2803</v>
      </c>
      <c r="J9" s="121" t="s">
        <v>2804</v>
      </c>
      <c r="K9" s="94">
        <v>274992919.81</v>
      </c>
      <c r="L9" s="94">
        <v>205200000</v>
      </c>
      <c r="M9" s="94">
        <v>17100000</v>
      </c>
      <c r="N9" s="94">
        <v>13619805.85</v>
      </c>
      <c r="O9" s="94">
        <v>-3480194.15</v>
      </c>
      <c r="P9" s="94">
        <v>-20.352012573099415</v>
      </c>
      <c r="Q9" s="121" t="s">
        <v>2892</v>
      </c>
    </row>
    <row r="10" spans="1:17" ht="21" hidden="1" customHeight="1">
      <c r="A10" s="120">
        <v>44865</v>
      </c>
      <c r="B10" s="121" t="s">
        <v>2916</v>
      </c>
      <c r="C10" s="121" t="s">
        <v>2020</v>
      </c>
      <c r="D10" s="121" t="s">
        <v>238</v>
      </c>
      <c r="E10" s="121" t="s">
        <v>239</v>
      </c>
      <c r="F10" s="121" t="s">
        <v>2811</v>
      </c>
      <c r="G10" s="121" t="s">
        <v>2919</v>
      </c>
      <c r="H10" s="121" t="s">
        <v>2900</v>
      </c>
      <c r="I10" s="121" t="s">
        <v>2805</v>
      </c>
      <c r="J10" s="121" t="s">
        <v>2806</v>
      </c>
      <c r="K10" s="94">
        <v>445763034.29000002</v>
      </c>
      <c r="L10" s="94">
        <v>448535000</v>
      </c>
      <c r="M10" s="94">
        <v>37377916.666666664</v>
      </c>
      <c r="N10" s="94">
        <v>37255673.590000004</v>
      </c>
      <c r="O10" s="94">
        <v>-122243.07666666666</v>
      </c>
      <c r="P10" s="94">
        <v>-0.32704625503026524</v>
      </c>
      <c r="Q10" s="121" t="s">
        <v>2892</v>
      </c>
    </row>
    <row r="11" spans="1:17" ht="21" hidden="1" customHeight="1">
      <c r="A11" s="120">
        <v>44865</v>
      </c>
      <c r="B11" s="121" t="s">
        <v>2916</v>
      </c>
      <c r="C11" s="121" t="s">
        <v>2020</v>
      </c>
      <c r="D11" s="121" t="s">
        <v>238</v>
      </c>
      <c r="E11" s="121" t="s">
        <v>239</v>
      </c>
      <c r="F11" s="121" t="s">
        <v>2811</v>
      </c>
      <c r="G11" s="121" t="s">
        <v>2919</v>
      </c>
      <c r="H11" s="121" t="s">
        <v>2900</v>
      </c>
      <c r="I11" s="121" t="s">
        <v>2807</v>
      </c>
      <c r="J11" s="121" t="s">
        <v>2808</v>
      </c>
      <c r="K11" s="94">
        <v>126232531.8</v>
      </c>
      <c r="L11" s="94">
        <v>119200000</v>
      </c>
      <c r="M11" s="94">
        <v>9933333.333333334</v>
      </c>
      <c r="N11" s="94">
        <v>8509718.8399999999</v>
      </c>
      <c r="O11" s="94">
        <v>-1423614.4933333332</v>
      </c>
      <c r="P11" s="94">
        <v>-14.331689530201343</v>
      </c>
      <c r="Q11" s="121" t="s">
        <v>2892</v>
      </c>
    </row>
    <row r="12" spans="1:17" ht="21" hidden="1" customHeight="1">
      <c r="A12" s="120">
        <v>44865</v>
      </c>
      <c r="B12" s="121" t="s">
        <v>2916</v>
      </c>
      <c r="C12" s="121" t="s">
        <v>2020</v>
      </c>
      <c r="D12" s="121" t="s">
        <v>238</v>
      </c>
      <c r="E12" s="121" t="s">
        <v>239</v>
      </c>
      <c r="F12" s="121" t="s">
        <v>2811</v>
      </c>
      <c r="G12" s="121" t="s">
        <v>2919</v>
      </c>
      <c r="H12" s="121" t="s">
        <v>2900</v>
      </c>
      <c r="I12" s="121" t="s">
        <v>2870</v>
      </c>
      <c r="J12" s="121" t="s">
        <v>2871</v>
      </c>
      <c r="K12" s="94">
        <v>0</v>
      </c>
      <c r="L12" s="95"/>
      <c r="M12" s="95"/>
      <c r="N12" s="94">
        <v>0</v>
      </c>
      <c r="O12" s="95"/>
      <c r="P12" s="95"/>
      <c r="Q12" s="121" t="s">
        <v>2897</v>
      </c>
    </row>
    <row r="13" spans="1:17" ht="21" hidden="1" customHeight="1">
      <c r="A13" s="120">
        <v>44865</v>
      </c>
      <c r="B13" s="121" t="s">
        <v>2916</v>
      </c>
      <c r="C13" s="121" t="s">
        <v>2020</v>
      </c>
      <c r="D13" s="121" t="s">
        <v>238</v>
      </c>
      <c r="E13" s="121" t="s">
        <v>239</v>
      </c>
      <c r="F13" s="121" t="s">
        <v>2811</v>
      </c>
      <c r="G13" s="121" t="s">
        <v>2919</v>
      </c>
      <c r="H13" s="121" t="s">
        <v>2900</v>
      </c>
      <c r="I13" s="121" t="s">
        <v>2809</v>
      </c>
      <c r="J13" s="121" t="s">
        <v>2810</v>
      </c>
      <c r="K13" s="94">
        <v>34614351.340000004</v>
      </c>
      <c r="L13" s="94">
        <v>31031197.039999999</v>
      </c>
      <c r="M13" s="94">
        <v>2585933.0866666664</v>
      </c>
      <c r="N13" s="94">
        <v>0</v>
      </c>
      <c r="O13" s="94">
        <v>-2585933.0866666664</v>
      </c>
      <c r="P13" s="94">
        <v>-100</v>
      </c>
      <c r="Q13" s="121" t="s">
        <v>2892</v>
      </c>
    </row>
    <row r="14" spans="1:17" ht="21" hidden="1" customHeight="1">
      <c r="A14" s="120">
        <v>44865</v>
      </c>
      <c r="B14" s="121" t="s">
        <v>2916</v>
      </c>
      <c r="C14" s="121" t="s">
        <v>2020</v>
      </c>
      <c r="D14" s="121" t="s">
        <v>238</v>
      </c>
      <c r="E14" s="121" t="s">
        <v>239</v>
      </c>
      <c r="F14" s="121" t="s">
        <v>2839</v>
      </c>
      <c r="G14" s="121" t="s">
        <v>2919</v>
      </c>
      <c r="H14" s="121" t="s">
        <v>2900</v>
      </c>
      <c r="I14" s="121" t="s">
        <v>2812</v>
      </c>
      <c r="J14" s="121" t="s">
        <v>2813</v>
      </c>
      <c r="K14" s="94">
        <v>349809770.24000001</v>
      </c>
      <c r="L14" s="94">
        <v>300000000</v>
      </c>
      <c r="M14" s="94">
        <v>25000000</v>
      </c>
      <c r="N14" s="94">
        <v>17528494.949999999</v>
      </c>
      <c r="O14" s="94">
        <v>-7471505.0499999998</v>
      </c>
      <c r="P14" s="94">
        <v>-29.886020200000001</v>
      </c>
      <c r="Q14" s="121" t="s">
        <v>2891</v>
      </c>
    </row>
    <row r="15" spans="1:17" ht="21" hidden="1" customHeight="1">
      <c r="A15" s="120">
        <v>44865</v>
      </c>
      <c r="B15" s="121" t="s">
        <v>2916</v>
      </c>
      <c r="C15" s="121" t="s">
        <v>2020</v>
      </c>
      <c r="D15" s="121" t="s">
        <v>238</v>
      </c>
      <c r="E15" s="121" t="s">
        <v>239</v>
      </c>
      <c r="F15" s="121" t="s">
        <v>2839</v>
      </c>
      <c r="G15" s="121" t="s">
        <v>2919</v>
      </c>
      <c r="H15" s="121" t="s">
        <v>2900</v>
      </c>
      <c r="I15" s="121" t="s">
        <v>2814</v>
      </c>
      <c r="J15" s="121" t="s">
        <v>2815</v>
      </c>
      <c r="K15" s="94">
        <v>127724535.5</v>
      </c>
      <c r="L15" s="94">
        <v>110000000</v>
      </c>
      <c r="M15" s="94">
        <v>9166666.666666666</v>
      </c>
      <c r="N15" s="94">
        <v>10663874.369999999</v>
      </c>
      <c r="O15" s="94">
        <v>1497207.7033333334</v>
      </c>
      <c r="P15" s="94">
        <v>16.333174945454545</v>
      </c>
      <c r="Q15" s="121" t="s">
        <v>2892</v>
      </c>
    </row>
    <row r="16" spans="1:17" ht="21" hidden="1" customHeight="1">
      <c r="A16" s="120">
        <v>44865</v>
      </c>
      <c r="B16" s="121" t="s">
        <v>2916</v>
      </c>
      <c r="C16" s="121" t="s">
        <v>2020</v>
      </c>
      <c r="D16" s="121" t="s">
        <v>238</v>
      </c>
      <c r="E16" s="121" t="s">
        <v>239</v>
      </c>
      <c r="F16" s="121" t="s">
        <v>2839</v>
      </c>
      <c r="G16" s="121" t="s">
        <v>2919</v>
      </c>
      <c r="H16" s="121" t="s">
        <v>2900</v>
      </c>
      <c r="I16" s="121" t="s">
        <v>2816</v>
      </c>
      <c r="J16" s="121" t="s">
        <v>2817</v>
      </c>
      <c r="K16" s="94">
        <v>922285.37</v>
      </c>
      <c r="L16" s="94">
        <v>1500000</v>
      </c>
      <c r="M16" s="94">
        <v>125000</v>
      </c>
      <c r="N16" s="94">
        <v>44356.39</v>
      </c>
      <c r="O16" s="94">
        <v>-80643.61</v>
      </c>
      <c r="P16" s="94">
        <v>-64.514887999999999</v>
      </c>
      <c r="Q16" s="121" t="s">
        <v>2891</v>
      </c>
    </row>
    <row r="17" spans="1:17" ht="21" hidden="1" customHeight="1">
      <c r="A17" s="120">
        <v>44865</v>
      </c>
      <c r="B17" s="121" t="s">
        <v>2916</v>
      </c>
      <c r="C17" s="121" t="s">
        <v>2020</v>
      </c>
      <c r="D17" s="121" t="s">
        <v>238</v>
      </c>
      <c r="E17" s="121" t="s">
        <v>239</v>
      </c>
      <c r="F17" s="121" t="s">
        <v>2839</v>
      </c>
      <c r="G17" s="121" t="s">
        <v>2919</v>
      </c>
      <c r="H17" s="121" t="s">
        <v>2900</v>
      </c>
      <c r="I17" s="121" t="s">
        <v>2818</v>
      </c>
      <c r="J17" s="121" t="s">
        <v>2819</v>
      </c>
      <c r="K17" s="94">
        <v>85411297.359999999</v>
      </c>
      <c r="L17" s="94">
        <v>70000000</v>
      </c>
      <c r="M17" s="94">
        <v>5833333.333333334</v>
      </c>
      <c r="N17" s="94">
        <v>5612398.7400000002</v>
      </c>
      <c r="O17" s="94">
        <v>-220934.59333333332</v>
      </c>
      <c r="P17" s="94">
        <v>-3.7874501714285715</v>
      </c>
      <c r="Q17" s="121" t="s">
        <v>2891</v>
      </c>
    </row>
    <row r="18" spans="1:17" ht="21" hidden="1" customHeight="1">
      <c r="A18" s="120">
        <v>44865</v>
      </c>
      <c r="B18" s="121" t="s">
        <v>2916</v>
      </c>
      <c r="C18" s="121" t="s">
        <v>2020</v>
      </c>
      <c r="D18" s="121" t="s">
        <v>238</v>
      </c>
      <c r="E18" s="121" t="s">
        <v>239</v>
      </c>
      <c r="F18" s="121" t="s">
        <v>2839</v>
      </c>
      <c r="G18" s="121" t="s">
        <v>2919</v>
      </c>
      <c r="H18" s="121" t="s">
        <v>2900</v>
      </c>
      <c r="I18" s="121" t="s">
        <v>2820</v>
      </c>
      <c r="J18" s="121" t="s">
        <v>2821</v>
      </c>
      <c r="K18" s="94">
        <v>447627386.98000002</v>
      </c>
      <c r="L18" s="94">
        <v>448535000</v>
      </c>
      <c r="M18" s="94">
        <v>37377916.666666664</v>
      </c>
      <c r="N18" s="94">
        <v>37839198.660000004</v>
      </c>
      <c r="O18" s="94">
        <v>461281.99333333335</v>
      </c>
      <c r="P18" s="94">
        <v>1.2341030064543459</v>
      </c>
      <c r="Q18" s="121" t="s">
        <v>2892</v>
      </c>
    </row>
    <row r="19" spans="1:17" ht="21" hidden="1" customHeight="1">
      <c r="A19" s="120">
        <v>44865</v>
      </c>
      <c r="B19" s="121" t="s">
        <v>2916</v>
      </c>
      <c r="C19" s="121" t="s">
        <v>2020</v>
      </c>
      <c r="D19" s="121" t="s">
        <v>238</v>
      </c>
      <c r="E19" s="121" t="s">
        <v>239</v>
      </c>
      <c r="F19" s="121" t="s">
        <v>2839</v>
      </c>
      <c r="G19" s="121" t="s">
        <v>2919</v>
      </c>
      <c r="H19" s="121" t="s">
        <v>2900</v>
      </c>
      <c r="I19" s="121" t="s">
        <v>2822</v>
      </c>
      <c r="J19" s="121" t="s">
        <v>2846</v>
      </c>
      <c r="K19" s="94">
        <v>96518393.049999997</v>
      </c>
      <c r="L19" s="94">
        <v>97500000</v>
      </c>
      <c r="M19" s="94">
        <v>8125000</v>
      </c>
      <c r="N19" s="94">
        <v>8056891.3199999994</v>
      </c>
      <c r="O19" s="94">
        <v>-68108.679999999993</v>
      </c>
      <c r="P19" s="94">
        <v>-0.83826067692307693</v>
      </c>
      <c r="Q19" s="121" t="s">
        <v>2891</v>
      </c>
    </row>
    <row r="20" spans="1:17" ht="21" hidden="1" customHeight="1">
      <c r="A20" s="120">
        <v>44865</v>
      </c>
      <c r="B20" s="121" t="s">
        <v>2916</v>
      </c>
      <c r="C20" s="121" t="s">
        <v>2020</v>
      </c>
      <c r="D20" s="121" t="s">
        <v>238</v>
      </c>
      <c r="E20" s="121" t="s">
        <v>239</v>
      </c>
      <c r="F20" s="121" t="s">
        <v>2839</v>
      </c>
      <c r="G20" s="121" t="s">
        <v>2919</v>
      </c>
      <c r="H20" s="121" t="s">
        <v>2900</v>
      </c>
      <c r="I20" s="121" t="s">
        <v>2823</v>
      </c>
      <c r="J20" s="121" t="s">
        <v>2824</v>
      </c>
      <c r="K20" s="94">
        <v>224306708.41</v>
      </c>
      <c r="L20" s="94">
        <v>228420000</v>
      </c>
      <c r="M20" s="94">
        <v>19035000</v>
      </c>
      <c r="N20" s="94">
        <v>18357360</v>
      </c>
      <c r="O20" s="94">
        <v>-677640</v>
      </c>
      <c r="P20" s="94">
        <v>-3.5599684791174151</v>
      </c>
      <c r="Q20" s="121" t="s">
        <v>2891</v>
      </c>
    </row>
    <row r="21" spans="1:17" ht="21" hidden="1" customHeight="1">
      <c r="A21" s="120">
        <v>44865</v>
      </c>
      <c r="B21" s="121" t="s">
        <v>2916</v>
      </c>
      <c r="C21" s="121" t="s">
        <v>2020</v>
      </c>
      <c r="D21" s="121" t="s">
        <v>238</v>
      </c>
      <c r="E21" s="121" t="s">
        <v>239</v>
      </c>
      <c r="F21" s="121" t="s">
        <v>2839</v>
      </c>
      <c r="G21" s="121" t="s">
        <v>2919</v>
      </c>
      <c r="H21" s="121" t="s">
        <v>2900</v>
      </c>
      <c r="I21" s="121" t="s">
        <v>2825</v>
      </c>
      <c r="J21" s="121" t="s">
        <v>2826</v>
      </c>
      <c r="K21" s="94">
        <v>49354175.039999999</v>
      </c>
      <c r="L21" s="94">
        <v>36470000</v>
      </c>
      <c r="M21" s="94">
        <v>3039166.6666666665</v>
      </c>
      <c r="N21" s="94">
        <v>2706273.8099999996</v>
      </c>
      <c r="O21" s="94">
        <v>-332892.85666666669</v>
      </c>
      <c r="P21" s="94">
        <v>-10.953425500411297</v>
      </c>
      <c r="Q21" s="121" t="s">
        <v>2891</v>
      </c>
    </row>
    <row r="22" spans="1:17" ht="21" hidden="1" customHeight="1">
      <c r="A22" s="120">
        <v>44865</v>
      </c>
      <c r="B22" s="121" t="s">
        <v>2916</v>
      </c>
      <c r="C22" s="121" t="s">
        <v>2020</v>
      </c>
      <c r="D22" s="121" t="s">
        <v>238</v>
      </c>
      <c r="E22" s="121" t="s">
        <v>239</v>
      </c>
      <c r="F22" s="121" t="s">
        <v>2839</v>
      </c>
      <c r="G22" s="121" t="s">
        <v>2919</v>
      </c>
      <c r="H22" s="121" t="s">
        <v>2900</v>
      </c>
      <c r="I22" s="121" t="s">
        <v>2827</v>
      </c>
      <c r="J22" s="121" t="s">
        <v>2828</v>
      </c>
      <c r="K22" s="94">
        <v>116673590.89</v>
      </c>
      <c r="L22" s="94">
        <v>108532000</v>
      </c>
      <c r="M22" s="94">
        <v>9044333.333333334</v>
      </c>
      <c r="N22" s="94">
        <v>6070222.8500000006</v>
      </c>
      <c r="O22" s="94">
        <v>-2974110.4833333334</v>
      </c>
      <c r="P22" s="94">
        <v>-32.883689418788926</v>
      </c>
      <c r="Q22" s="121" t="s">
        <v>2891</v>
      </c>
    </row>
    <row r="23" spans="1:17" ht="21" hidden="1" customHeight="1">
      <c r="A23" s="120">
        <v>44865</v>
      </c>
      <c r="B23" s="121" t="s">
        <v>2916</v>
      </c>
      <c r="C23" s="121" t="s">
        <v>2020</v>
      </c>
      <c r="D23" s="121" t="s">
        <v>238</v>
      </c>
      <c r="E23" s="121" t="s">
        <v>239</v>
      </c>
      <c r="F23" s="121" t="s">
        <v>2839</v>
      </c>
      <c r="G23" s="121" t="s">
        <v>2919</v>
      </c>
      <c r="H23" s="121" t="s">
        <v>2900</v>
      </c>
      <c r="I23" s="121" t="s">
        <v>2829</v>
      </c>
      <c r="J23" s="121" t="s">
        <v>2830</v>
      </c>
      <c r="K23" s="94">
        <v>31848503.329999998</v>
      </c>
      <c r="L23" s="94">
        <v>30300000</v>
      </c>
      <c r="M23" s="94">
        <v>2525000</v>
      </c>
      <c r="N23" s="94">
        <v>3424144.31</v>
      </c>
      <c r="O23" s="94">
        <v>899144.31</v>
      </c>
      <c r="P23" s="94">
        <v>35.609675643564358</v>
      </c>
      <c r="Q23" s="121" t="s">
        <v>2892</v>
      </c>
    </row>
    <row r="24" spans="1:17" ht="21" hidden="1" customHeight="1">
      <c r="A24" s="120">
        <v>44865</v>
      </c>
      <c r="B24" s="121" t="s">
        <v>2916</v>
      </c>
      <c r="C24" s="121" t="s">
        <v>2020</v>
      </c>
      <c r="D24" s="121" t="s">
        <v>238</v>
      </c>
      <c r="E24" s="121" t="s">
        <v>239</v>
      </c>
      <c r="F24" s="121" t="s">
        <v>2839</v>
      </c>
      <c r="G24" s="121" t="s">
        <v>2919</v>
      </c>
      <c r="H24" s="121" t="s">
        <v>2900</v>
      </c>
      <c r="I24" s="121" t="s">
        <v>2831</v>
      </c>
      <c r="J24" s="121" t="s">
        <v>2832</v>
      </c>
      <c r="K24" s="94">
        <v>37942135.759999998</v>
      </c>
      <c r="L24" s="94">
        <v>36070000</v>
      </c>
      <c r="M24" s="94">
        <v>3005833.3333333335</v>
      </c>
      <c r="N24" s="94">
        <v>2710018.8499999996</v>
      </c>
      <c r="O24" s="94">
        <v>-295814.48333333334</v>
      </c>
      <c r="P24" s="94">
        <v>-9.8413468256168564</v>
      </c>
      <c r="Q24" s="121" t="s">
        <v>2891</v>
      </c>
    </row>
    <row r="25" spans="1:17" ht="21" hidden="1" customHeight="1">
      <c r="A25" s="120">
        <v>44865</v>
      </c>
      <c r="B25" s="121" t="s">
        <v>2916</v>
      </c>
      <c r="C25" s="121" t="s">
        <v>2020</v>
      </c>
      <c r="D25" s="121" t="s">
        <v>238</v>
      </c>
      <c r="E25" s="121" t="s">
        <v>239</v>
      </c>
      <c r="F25" s="121" t="s">
        <v>2839</v>
      </c>
      <c r="G25" s="121" t="s">
        <v>2919</v>
      </c>
      <c r="H25" s="121" t="s">
        <v>2900</v>
      </c>
      <c r="I25" s="121" t="s">
        <v>2833</v>
      </c>
      <c r="J25" s="121" t="s">
        <v>2834</v>
      </c>
      <c r="K25" s="94">
        <v>90666275.810000002</v>
      </c>
      <c r="L25" s="94">
        <v>92500000</v>
      </c>
      <c r="M25" s="94">
        <v>7708333.333333333</v>
      </c>
      <c r="N25" s="94">
        <v>7284343.3699999992</v>
      </c>
      <c r="O25" s="94">
        <v>-423989.96333333338</v>
      </c>
      <c r="P25" s="94">
        <v>-5.5004103351351352</v>
      </c>
      <c r="Q25" s="121" t="s">
        <v>2891</v>
      </c>
    </row>
    <row r="26" spans="1:17" ht="21" hidden="1" customHeight="1">
      <c r="A26" s="120">
        <v>44865</v>
      </c>
      <c r="B26" s="121" t="s">
        <v>2916</v>
      </c>
      <c r="C26" s="121" t="s">
        <v>2020</v>
      </c>
      <c r="D26" s="121" t="s">
        <v>238</v>
      </c>
      <c r="E26" s="121" t="s">
        <v>239</v>
      </c>
      <c r="F26" s="121" t="s">
        <v>2839</v>
      </c>
      <c r="G26" s="121" t="s">
        <v>2919</v>
      </c>
      <c r="H26" s="121" t="s">
        <v>2900</v>
      </c>
      <c r="I26" s="121" t="s">
        <v>2835</v>
      </c>
      <c r="J26" s="121" t="s">
        <v>2836</v>
      </c>
      <c r="K26" s="94">
        <v>733538.08</v>
      </c>
      <c r="L26" s="94">
        <v>750000</v>
      </c>
      <c r="M26" s="94">
        <v>62500</v>
      </c>
      <c r="N26" s="94">
        <v>216199</v>
      </c>
      <c r="O26" s="94">
        <v>153699</v>
      </c>
      <c r="P26" s="94">
        <v>245.91839999999999</v>
      </c>
      <c r="Q26" s="121" t="s">
        <v>2892</v>
      </c>
    </row>
    <row r="27" spans="1:17" ht="21" hidden="1" customHeight="1">
      <c r="A27" s="120">
        <v>44865</v>
      </c>
      <c r="B27" s="121" t="s">
        <v>2916</v>
      </c>
      <c r="C27" s="121" t="s">
        <v>2020</v>
      </c>
      <c r="D27" s="121" t="s">
        <v>238</v>
      </c>
      <c r="E27" s="121" t="s">
        <v>239</v>
      </c>
      <c r="F27" s="121" t="s">
        <v>2839</v>
      </c>
      <c r="G27" s="121" t="s">
        <v>2919</v>
      </c>
      <c r="H27" s="121" t="s">
        <v>2900</v>
      </c>
      <c r="I27" s="121" t="s">
        <v>2837</v>
      </c>
      <c r="J27" s="121" t="s">
        <v>2838</v>
      </c>
      <c r="K27" s="94">
        <v>53315447.369999997</v>
      </c>
      <c r="L27" s="94">
        <v>49960000</v>
      </c>
      <c r="M27" s="94">
        <v>4163333.3333333335</v>
      </c>
      <c r="N27" s="94">
        <v>4143010.25</v>
      </c>
      <c r="O27" s="94">
        <v>-20323.083333333332</v>
      </c>
      <c r="P27" s="94">
        <v>-0.48814451561249</v>
      </c>
      <c r="Q27" s="121" t="s">
        <v>2891</v>
      </c>
    </row>
    <row r="28" spans="1:17" ht="21" hidden="1" customHeight="1">
      <c r="A28" s="120">
        <v>44865</v>
      </c>
      <c r="B28" s="121" t="s">
        <v>2916</v>
      </c>
      <c r="C28" s="121" t="s">
        <v>2020</v>
      </c>
      <c r="D28" s="121" t="s">
        <v>238</v>
      </c>
      <c r="E28" s="121" t="s">
        <v>239</v>
      </c>
      <c r="F28" s="121" t="s">
        <v>2839</v>
      </c>
      <c r="G28" s="121" t="s">
        <v>2919</v>
      </c>
      <c r="H28" s="121" t="s">
        <v>2900</v>
      </c>
      <c r="I28" s="121" t="s">
        <v>2872</v>
      </c>
      <c r="J28" s="121" t="s">
        <v>2873</v>
      </c>
      <c r="K28" s="94">
        <v>462831.74</v>
      </c>
      <c r="L28" s="95"/>
      <c r="M28" s="95"/>
      <c r="N28" s="94">
        <v>3300</v>
      </c>
      <c r="O28" s="95"/>
      <c r="P28" s="95"/>
      <c r="Q28" s="121" t="s">
        <v>2897</v>
      </c>
    </row>
    <row r="29" spans="1:17" ht="21" hidden="1" customHeight="1">
      <c r="A29" s="120">
        <v>44865</v>
      </c>
      <c r="B29" s="121" t="s">
        <v>2916</v>
      </c>
      <c r="C29" s="121" t="s">
        <v>2020</v>
      </c>
      <c r="D29" s="121" t="s">
        <v>238</v>
      </c>
      <c r="E29" s="121" t="s">
        <v>239</v>
      </c>
      <c r="F29" s="121" t="s">
        <v>2893</v>
      </c>
      <c r="G29" s="121" t="s">
        <v>2920</v>
      </c>
      <c r="H29" s="121" t="s">
        <v>1944</v>
      </c>
      <c r="I29" s="121" t="s">
        <v>2852</v>
      </c>
      <c r="J29" s="121" t="s">
        <v>2894</v>
      </c>
      <c r="K29" s="94">
        <v>587089802.00999999</v>
      </c>
      <c r="L29" s="94">
        <v>587089802.00999999</v>
      </c>
      <c r="M29" s="94">
        <v>48924150.167499997</v>
      </c>
      <c r="N29" s="94">
        <v>394880875.94000012</v>
      </c>
      <c r="O29" s="94">
        <v>345956725.77249998</v>
      </c>
      <c r="P29" s="94">
        <v>707.12873823675898</v>
      </c>
      <c r="Q29" s="121" t="s">
        <v>2891</v>
      </c>
    </row>
    <row r="30" spans="1:17" ht="21" hidden="1" customHeight="1">
      <c r="A30" s="120">
        <v>44865</v>
      </c>
      <c r="B30" s="121" t="s">
        <v>2916</v>
      </c>
      <c r="C30" s="121" t="s">
        <v>2020</v>
      </c>
      <c r="D30" s="121" t="s">
        <v>238</v>
      </c>
      <c r="E30" s="121" t="s">
        <v>239</v>
      </c>
      <c r="F30" s="121" t="s">
        <v>2917</v>
      </c>
      <c r="G30" s="121" t="s">
        <v>2921</v>
      </c>
      <c r="H30" s="121" t="s">
        <v>1944</v>
      </c>
      <c r="I30" s="121" t="s">
        <v>2853</v>
      </c>
      <c r="J30" s="121" t="s">
        <v>2895</v>
      </c>
      <c r="K30" s="94">
        <v>253732717.80000001</v>
      </c>
      <c r="L30" s="94">
        <v>253732717.80000001</v>
      </c>
      <c r="M30" s="94">
        <v>21144393.149999999</v>
      </c>
      <c r="N30" s="94">
        <v>311664800.49540001</v>
      </c>
      <c r="O30" s="94">
        <v>290520407.34539998</v>
      </c>
      <c r="P30" s="94">
        <v>1373.9831892285827</v>
      </c>
      <c r="Q30" s="121" t="s">
        <v>2891</v>
      </c>
    </row>
    <row r="31" spans="1:17" ht="21" hidden="1" customHeight="1">
      <c r="A31" s="120">
        <v>44865</v>
      </c>
      <c r="B31" s="121" t="s">
        <v>2916</v>
      </c>
      <c r="C31" s="121" t="s">
        <v>2020</v>
      </c>
      <c r="D31" s="121" t="s">
        <v>238</v>
      </c>
      <c r="E31" s="121" t="s">
        <v>239</v>
      </c>
      <c r="F31" s="121" t="s">
        <v>2917</v>
      </c>
      <c r="G31" s="121" t="s">
        <v>2921</v>
      </c>
      <c r="H31" s="121" t="s">
        <v>1944</v>
      </c>
      <c r="I31" s="121" t="s">
        <v>2854</v>
      </c>
      <c r="J31" s="121" t="s">
        <v>2896</v>
      </c>
      <c r="K31" s="94">
        <v>273243321.94</v>
      </c>
      <c r="L31" s="94">
        <v>-273243321.94</v>
      </c>
      <c r="M31" s="94">
        <v>-22770276.828333333</v>
      </c>
      <c r="N31" s="94">
        <v>-235563611.32539997</v>
      </c>
      <c r="O31" s="94">
        <v>-212793334.49706665</v>
      </c>
      <c r="P31" s="94">
        <v>934.52238679981838</v>
      </c>
      <c r="Q31" s="121" t="s">
        <v>2891</v>
      </c>
    </row>
    <row r="32" spans="1:17" ht="21" hidden="1" customHeight="1">
      <c r="A32" s="120">
        <v>44865</v>
      </c>
      <c r="B32" s="121" t="s">
        <v>2916</v>
      </c>
      <c r="C32" s="121" t="s">
        <v>2031</v>
      </c>
      <c r="D32" s="121" t="s">
        <v>299</v>
      </c>
      <c r="E32" s="121" t="s">
        <v>300</v>
      </c>
      <c r="F32" s="121" t="s">
        <v>2811</v>
      </c>
      <c r="G32" s="121" t="s">
        <v>2919</v>
      </c>
      <c r="H32" s="121" t="s">
        <v>2900</v>
      </c>
      <c r="I32" s="122" t="s">
        <v>2790</v>
      </c>
      <c r="J32" s="121" t="s">
        <v>2791</v>
      </c>
      <c r="K32" s="94">
        <v>171062316.19999999</v>
      </c>
      <c r="L32" s="94">
        <v>145000000</v>
      </c>
      <c r="M32" s="94">
        <v>12083333.333333332</v>
      </c>
      <c r="N32" s="94">
        <v>17904247.279999997</v>
      </c>
      <c r="O32" s="94">
        <v>5820913.9466666672</v>
      </c>
      <c r="P32" s="94">
        <v>48.173080937931033</v>
      </c>
      <c r="Q32" s="121" t="s">
        <v>2891</v>
      </c>
    </row>
    <row r="33" spans="1:17" ht="21" hidden="1" customHeight="1">
      <c r="A33" s="120">
        <v>44865</v>
      </c>
      <c r="B33" s="121" t="s">
        <v>2916</v>
      </c>
      <c r="C33" s="121" t="s">
        <v>2031</v>
      </c>
      <c r="D33" s="121" t="s">
        <v>299</v>
      </c>
      <c r="E33" s="121" t="s">
        <v>300</v>
      </c>
      <c r="F33" s="121" t="s">
        <v>2811</v>
      </c>
      <c r="G33" s="121" t="s">
        <v>2919</v>
      </c>
      <c r="H33" s="121" t="s">
        <v>2900</v>
      </c>
      <c r="I33" s="122" t="s">
        <v>2792</v>
      </c>
      <c r="J33" s="121" t="s">
        <v>2793</v>
      </c>
      <c r="K33" s="94">
        <v>206733.33</v>
      </c>
      <c r="L33" s="94">
        <v>250000</v>
      </c>
      <c r="M33" s="94">
        <v>20833.333333333332</v>
      </c>
      <c r="N33" s="94">
        <v>0</v>
      </c>
      <c r="O33" s="94">
        <v>-20833.333333333332</v>
      </c>
      <c r="P33" s="94">
        <v>-100</v>
      </c>
      <c r="Q33" s="121" t="s">
        <v>2892</v>
      </c>
    </row>
    <row r="34" spans="1:17" ht="21" hidden="1" customHeight="1">
      <c r="A34" s="120">
        <v>44865</v>
      </c>
      <c r="B34" s="121" t="s">
        <v>2916</v>
      </c>
      <c r="C34" s="121" t="s">
        <v>2031</v>
      </c>
      <c r="D34" s="121" t="s">
        <v>299</v>
      </c>
      <c r="E34" s="121" t="s">
        <v>300</v>
      </c>
      <c r="F34" s="121" t="s">
        <v>2811</v>
      </c>
      <c r="G34" s="121" t="s">
        <v>2919</v>
      </c>
      <c r="H34" s="121" t="s">
        <v>2900</v>
      </c>
      <c r="I34" s="122" t="s">
        <v>2794</v>
      </c>
      <c r="J34" s="121" t="s">
        <v>2795</v>
      </c>
      <c r="K34" s="94">
        <v>1125928.1399999999</v>
      </c>
      <c r="L34" s="94">
        <v>1500000</v>
      </c>
      <c r="M34" s="94">
        <v>125000</v>
      </c>
      <c r="N34" s="94">
        <v>125656.75</v>
      </c>
      <c r="O34" s="94">
        <v>656.75</v>
      </c>
      <c r="P34" s="94">
        <v>0.52539999999999998</v>
      </c>
      <c r="Q34" s="121" t="s">
        <v>2891</v>
      </c>
    </row>
    <row r="35" spans="1:17" ht="21" hidden="1" customHeight="1">
      <c r="A35" s="120">
        <v>44865</v>
      </c>
      <c r="B35" s="121" t="s">
        <v>2916</v>
      </c>
      <c r="C35" s="121" t="s">
        <v>2031</v>
      </c>
      <c r="D35" s="121" t="s">
        <v>299</v>
      </c>
      <c r="E35" s="121" t="s">
        <v>300</v>
      </c>
      <c r="F35" s="121" t="s">
        <v>2811</v>
      </c>
      <c r="G35" s="121" t="s">
        <v>2919</v>
      </c>
      <c r="H35" s="121" t="s">
        <v>2900</v>
      </c>
      <c r="I35" s="122" t="s">
        <v>2865</v>
      </c>
      <c r="J35" s="121" t="s">
        <v>2796</v>
      </c>
      <c r="K35" s="94">
        <v>9120845.4800000004</v>
      </c>
      <c r="L35" s="94">
        <v>6500000</v>
      </c>
      <c r="M35" s="94">
        <v>541666.66666666674</v>
      </c>
      <c r="N35" s="94">
        <v>544830.09000000008</v>
      </c>
      <c r="O35" s="94">
        <v>3163.4233333333336</v>
      </c>
      <c r="P35" s="94">
        <v>0.58401661538461536</v>
      </c>
      <c r="Q35" s="121" t="s">
        <v>2891</v>
      </c>
    </row>
    <row r="36" spans="1:17" ht="21" hidden="1" customHeight="1">
      <c r="A36" s="120">
        <v>44865</v>
      </c>
      <c r="B36" s="121" t="s">
        <v>2916</v>
      </c>
      <c r="C36" s="121" t="s">
        <v>2031</v>
      </c>
      <c r="D36" s="121" t="s">
        <v>299</v>
      </c>
      <c r="E36" s="121" t="s">
        <v>300</v>
      </c>
      <c r="F36" s="121" t="s">
        <v>2811</v>
      </c>
      <c r="G36" s="121" t="s">
        <v>2919</v>
      </c>
      <c r="H36" s="121" t="s">
        <v>2900</v>
      </c>
      <c r="I36" s="122" t="s">
        <v>2797</v>
      </c>
      <c r="J36" s="121" t="s">
        <v>2798</v>
      </c>
      <c r="K36" s="94">
        <v>42470327.659999996</v>
      </c>
      <c r="L36" s="94">
        <v>35000000</v>
      </c>
      <c r="M36" s="94">
        <v>2916666.666666667</v>
      </c>
      <c r="N36" s="94">
        <v>2746468.7800000003</v>
      </c>
      <c r="O36" s="94">
        <v>-170197.88666666669</v>
      </c>
      <c r="P36" s="94">
        <v>-5.8353561142857151</v>
      </c>
      <c r="Q36" s="121" t="s">
        <v>2892</v>
      </c>
    </row>
    <row r="37" spans="1:17" ht="21" hidden="1" customHeight="1">
      <c r="A37" s="120">
        <v>44865</v>
      </c>
      <c r="B37" s="121" t="s">
        <v>2916</v>
      </c>
      <c r="C37" s="121" t="s">
        <v>2031</v>
      </c>
      <c r="D37" s="121" t="s">
        <v>299</v>
      </c>
      <c r="E37" s="121" t="s">
        <v>300</v>
      </c>
      <c r="F37" s="121" t="s">
        <v>2811</v>
      </c>
      <c r="G37" s="121" t="s">
        <v>2919</v>
      </c>
      <c r="H37" s="121" t="s">
        <v>2900</v>
      </c>
      <c r="I37" s="122" t="s">
        <v>2799</v>
      </c>
      <c r="J37" s="121" t="s">
        <v>2800</v>
      </c>
      <c r="K37" s="94">
        <v>82585718.180000007</v>
      </c>
      <c r="L37" s="94">
        <v>52000000</v>
      </c>
      <c r="M37" s="94">
        <v>4333333.333333333</v>
      </c>
      <c r="N37" s="94">
        <v>-494601.84000000055</v>
      </c>
      <c r="O37" s="94">
        <v>-4827935.1733333338</v>
      </c>
      <c r="P37" s="94">
        <v>-111.41388861538464</v>
      </c>
      <c r="Q37" s="121" t="s">
        <v>2892</v>
      </c>
    </row>
    <row r="38" spans="1:17" ht="21" hidden="1" customHeight="1">
      <c r="A38" s="120">
        <v>44865</v>
      </c>
      <c r="B38" s="121" t="s">
        <v>2916</v>
      </c>
      <c r="C38" s="121" t="s">
        <v>2031</v>
      </c>
      <c r="D38" s="121" t="s">
        <v>299</v>
      </c>
      <c r="E38" s="121" t="s">
        <v>300</v>
      </c>
      <c r="F38" s="121" t="s">
        <v>2811</v>
      </c>
      <c r="G38" s="121" t="s">
        <v>2919</v>
      </c>
      <c r="H38" s="121" t="s">
        <v>2900</v>
      </c>
      <c r="I38" s="122" t="s">
        <v>2801</v>
      </c>
      <c r="J38" s="121" t="s">
        <v>2802</v>
      </c>
      <c r="K38" s="94">
        <v>1151988</v>
      </c>
      <c r="L38" s="94">
        <v>1000000</v>
      </c>
      <c r="M38" s="94">
        <v>83333.333333333343</v>
      </c>
      <c r="N38" s="94">
        <v>61781</v>
      </c>
      <c r="O38" s="94">
        <v>-21552.333333333336</v>
      </c>
      <c r="P38" s="94">
        <v>-25.8628</v>
      </c>
      <c r="Q38" s="121" t="s">
        <v>2892</v>
      </c>
    </row>
    <row r="39" spans="1:17" ht="21" hidden="1" customHeight="1">
      <c r="A39" s="120">
        <v>44865</v>
      </c>
      <c r="B39" s="121" t="s">
        <v>2916</v>
      </c>
      <c r="C39" s="121" t="s">
        <v>2031</v>
      </c>
      <c r="D39" s="121" t="s">
        <v>299</v>
      </c>
      <c r="E39" s="121" t="s">
        <v>300</v>
      </c>
      <c r="F39" s="121" t="s">
        <v>2811</v>
      </c>
      <c r="G39" s="121" t="s">
        <v>2919</v>
      </c>
      <c r="H39" s="121" t="s">
        <v>2900</v>
      </c>
      <c r="I39" s="122" t="s">
        <v>2803</v>
      </c>
      <c r="J39" s="121" t="s">
        <v>2804</v>
      </c>
      <c r="K39" s="94">
        <v>125900814.05</v>
      </c>
      <c r="L39" s="94">
        <v>40000000</v>
      </c>
      <c r="M39" s="94">
        <v>3333333.3333333335</v>
      </c>
      <c r="N39" s="94">
        <v>7151520.0700000003</v>
      </c>
      <c r="O39" s="94">
        <v>3818186.7366666663</v>
      </c>
      <c r="P39" s="94">
        <v>114.5456021</v>
      </c>
      <c r="Q39" s="121" t="s">
        <v>2891</v>
      </c>
    </row>
    <row r="40" spans="1:17" ht="21" hidden="1" customHeight="1">
      <c r="A40" s="120">
        <v>44865</v>
      </c>
      <c r="B40" s="121" t="s">
        <v>2916</v>
      </c>
      <c r="C40" s="121" t="s">
        <v>2031</v>
      </c>
      <c r="D40" s="121" t="s">
        <v>299</v>
      </c>
      <c r="E40" s="121" t="s">
        <v>300</v>
      </c>
      <c r="F40" s="121" t="s">
        <v>2811</v>
      </c>
      <c r="G40" s="121" t="s">
        <v>2919</v>
      </c>
      <c r="H40" s="121" t="s">
        <v>2900</v>
      </c>
      <c r="I40" s="122" t="s">
        <v>2805</v>
      </c>
      <c r="J40" s="121" t="s">
        <v>2806</v>
      </c>
      <c r="K40" s="94">
        <v>176733707.96000001</v>
      </c>
      <c r="L40" s="94">
        <v>176000000</v>
      </c>
      <c r="M40" s="94">
        <v>14666666.666666668</v>
      </c>
      <c r="N40" s="94">
        <v>14401000.98</v>
      </c>
      <c r="O40" s="94">
        <v>-265665.68666666665</v>
      </c>
      <c r="P40" s="94">
        <v>-1.8113569545454546</v>
      </c>
      <c r="Q40" s="121" t="s">
        <v>2892</v>
      </c>
    </row>
    <row r="41" spans="1:17" ht="21" hidden="1" customHeight="1">
      <c r="A41" s="120">
        <v>44865</v>
      </c>
      <c r="B41" s="121" t="s">
        <v>2916</v>
      </c>
      <c r="C41" s="121" t="s">
        <v>2031</v>
      </c>
      <c r="D41" s="121" t="s">
        <v>299</v>
      </c>
      <c r="E41" s="121" t="s">
        <v>300</v>
      </c>
      <c r="F41" s="121" t="s">
        <v>2811</v>
      </c>
      <c r="G41" s="121" t="s">
        <v>2919</v>
      </c>
      <c r="H41" s="121" t="s">
        <v>2900</v>
      </c>
      <c r="I41" s="122" t="s">
        <v>2807</v>
      </c>
      <c r="J41" s="121" t="s">
        <v>2808</v>
      </c>
      <c r="K41" s="94">
        <v>38297319.840000004</v>
      </c>
      <c r="L41" s="94">
        <v>40876000</v>
      </c>
      <c r="M41" s="94">
        <v>3406333.333333333</v>
      </c>
      <c r="N41" s="94">
        <v>1666032.26</v>
      </c>
      <c r="O41" s="94">
        <v>-1740301.0733333335</v>
      </c>
      <c r="P41" s="94">
        <v>-51.09015774537626</v>
      </c>
      <c r="Q41" s="121" t="s">
        <v>2892</v>
      </c>
    </row>
    <row r="42" spans="1:17" ht="21" hidden="1" customHeight="1">
      <c r="A42" s="120">
        <v>44865</v>
      </c>
      <c r="B42" s="121" t="s">
        <v>2916</v>
      </c>
      <c r="C42" s="121" t="s">
        <v>2031</v>
      </c>
      <c r="D42" s="121" t="s">
        <v>299</v>
      </c>
      <c r="E42" s="121" t="s">
        <v>300</v>
      </c>
      <c r="F42" s="121" t="s">
        <v>2811</v>
      </c>
      <c r="G42" s="121" t="s">
        <v>2919</v>
      </c>
      <c r="H42" s="121" t="s">
        <v>2900</v>
      </c>
      <c r="I42" s="122" t="s">
        <v>2870</v>
      </c>
      <c r="J42" s="121" t="s">
        <v>2871</v>
      </c>
      <c r="K42" s="94">
        <v>0</v>
      </c>
      <c r="L42" s="95"/>
      <c r="M42" s="95"/>
      <c r="N42" s="94">
        <v>0</v>
      </c>
      <c r="O42" s="95"/>
      <c r="P42" s="95"/>
      <c r="Q42" s="121" t="s">
        <v>2897</v>
      </c>
    </row>
    <row r="43" spans="1:17" ht="21" hidden="1" customHeight="1">
      <c r="A43" s="120">
        <v>44865</v>
      </c>
      <c r="B43" s="121" t="s">
        <v>2916</v>
      </c>
      <c r="C43" s="121" t="s">
        <v>2031</v>
      </c>
      <c r="D43" s="121" t="s">
        <v>299</v>
      </c>
      <c r="E43" s="121" t="s">
        <v>300</v>
      </c>
      <c r="F43" s="121" t="s">
        <v>2811</v>
      </c>
      <c r="G43" s="121" t="s">
        <v>2919</v>
      </c>
      <c r="H43" s="121" t="s">
        <v>2900</v>
      </c>
      <c r="I43" s="122" t="s">
        <v>2809</v>
      </c>
      <c r="J43" s="121" t="s">
        <v>2810</v>
      </c>
      <c r="K43" s="94">
        <v>10921052.130000001</v>
      </c>
      <c r="L43" s="94">
        <v>50000000</v>
      </c>
      <c r="M43" s="94">
        <v>4166666.6666666665</v>
      </c>
      <c r="N43" s="94">
        <v>0</v>
      </c>
      <c r="O43" s="94">
        <v>-4166666.6666666665</v>
      </c>
      <c r="P43" s="94">
        <v>-100</v>
      </c>
      <c r="Q43" s="121" t="s">
        <v>2892</v>
      </c>
    </row>
    <row r="44" spans="1:17" ht="21" hidden="1" customHeight="1">
      <c r="A44" s="120">
        <v>44865</v>
      </c>
      <c r="B44" s="121" t="s">
        <v>2916</v>
      </c>
      <c r="C44" s="121" t="s">
        <v>2031</v>
      </c>
      <c r="D44" s="121" t="s">
        <v>299</v>
      </c>
      <c r="E44" s="121" t="s">
        <v>300</v>
      </c>
      <c r="F44" s="121" t="s">
        <v>2839</v>
      </c>
      <c r="G44" s="121" t="s">
        <v>2919</v>
      </c>
      <c r="H44" s="121" t="s">
        <v>2900</v>
      </c>
      <c r="I44" s="123" t="s">
        <v>2812</v>
      </c>
      <c r="J44" s="121" t="s">
        <v>2813</v>
      </c>
      <c r="K44" s="94">
        <v>52349580.700000003</v>
      </c>
      <c r="L44" s="94">
        <v>58000000</v>
      </c>
      <c r="M44" s="94">
        <v>4833333.333333333</v>
      </c>
      <c r="N44" s="94">
        <v>520465.19</v>
      </c>
      <c r="O44" s="94">
        <v>-4312868.1433333335</v>
      </c>
      <c r="P44" s="94">
        <v>-89.231754689655162</v>
      </c>
      <c r="Q44" s="121" t="s">
        <v>2891</v>
      </c>
    </row>
    <row r="45" spans="1:17" ht="21" hidden="1" customHeight="1">
      <c r="A45" s="120">
        <v>44865</v>
      </c>
      <c r="B45" s="121" t="s">
        <v>2916</v>
      </c>
      <c r="C45" s="121" t="s">
        <v>2031</v>
      </c>
      <c r="D45" s="121" t="s">
        <v>299</v>
      </c>
      <c r="E45" s="121" t="s">
        <v>300</v>
      </c>
      <c r="F45" s="121" t="s">
        <v>2839</v>
      </c>
      <c r="G45" s="121" t="s">
        <v>2919</v>
      </c>
      <c r="H45" s="121" t="s">
        <v>2900</v>
      </c>
      <c r="I45" s="123" t="s">
        <v>2814</v>
      </c>
      <c r="J45" s="121" t="s">
        <v>2815</v>
      </c>
      <c r="K45" s="94">
        <v>42144200.359999999</v>
      </c>
      <c r="L45" s="94">
        <v>35500000</v>
      </c>
      <c r="M45" s="94">
        <v>2958333.3333333335</v>
      </c>
      <c r="N45" s="94">
        <v>3819428.92</v>
      </c>
      <c r="O45" s="94">
        <v>861095.58666666667</v>
      </c>
      <c r="P45" s="94">
        <v>29.107456450704227</v>
      </c>
      <c r="Q45" s="121" t="s">
        <v>2892</v>
      </c>
    </row>
    <row r="46" spans="1:17" ht="21" hidden="1" customHeight="1">
      <c r="A46" s="120">
        <v>44865</v>
      </c>
      <c r="B46" s="121" t="s">
        <v>2916</v>
      </c>
      <c r="C46" s="121" t="s">
        <v>2031</v>
      </c>
      <c r="D46" s="121" t="s">
        <v>299</v>
      </c>
      <c r="E46" s="121" t="s">
        <v>300</v>
      </c>
      <c r="F46" s="121" t="s">
        <v>2839</v>
      </c>
      <c r="G46" s="121" t="s">
        <v>2919</v>
      </c>
      <c r="H46" s="121" t="s">
        <v>2900</v>
      </c>
      <c r="I46" s="123" t="s">
        <v>2816</v>
      </c>
      <c r="J46" s="121" t="s">
        <v>2817</v>
      </c>
      <c r="K46" s="94">
        <v>274110.40000000002</v>
      </c>
      <c r="L46" s="94">
        <v>500000</v>
      </c>
      <c r="M46" s="94">
        <v>41666.666666666664</v>
      </c>
      <c r="N46" s="94">
        <v>0</v>
      </c>
      <c r="O46" s="94">
        <v>-41666.666666666664</v>
      </c>
      <c r="P46" s="94">
        <v>-100</v>
      </c>
      <c r="Q46" s="121" t="s">
        <v>2891</v>
      </c>
    </row>
    <row r="47" spans="1:17" ht="21" hidden="1" customHeight="1">
      <c r="A47" s="120">
        <v>44865</v>
      </c>
      <c r="B47" s="121" t="s">
        <v>2916</v>
      </c>
      <c r="C47" s="121" t="s">
        <v>2031</v>
      </c>
      <c r="D47" s="121" t="s">
        <v>299</v>
      </c>
      <c r="E47" s="121" t="s">
        <v>300</v>
      </c>
      <c r="F47" s="121" t="s">
        <v>2839</v>
      </c>
      <c r="G47" s="121" t="s">
        <v>2919</v>
      </c>
      <c r="H47" s="121" t="s">
        <v>2900</v>
      </c>
      <c r="I47" s="123" t="s">
        <v>2818</v>
      </c>
      <c r="J47" s="121" t="s">
        <v>2819</v>
      </c>
      <c r="K47" s="94">
        <v>34197964.960000001</v>
      </c>
      <c r="L47" s="94">
        <v>16200000</v>
      </c>
      <c r="M47" s="94">
        <v>1350000</v>
      </c>
      <c r="N47" s="94">
        <v>2348647.5299999998</v>
      </c>
      <c r="O47" s="94">
        <v>998647.53</v>
      </c>
      <c r="P47" s="94">
        <v>73.973891111111101</v>
      </c>
      <c r="Q47" s="121" t="s">
        <v>2892</v>
      </c>
    </row>
    <row r="48" spans="1:17" ht="21" hidden="1" customHeight="1">
      <c r="A48" s="120">
        <v>44865</v>
      </c>
      <c r="B48" s="121" t="s">
        <v>2916</v>
      </c>
      <c r="C48" s="121" t="s">
        <v>2031</v>
      </c>
      <c r="D48" s="121" t="s">
        <v>299</v>
      </c>
      <c r="E48" s="121" t="s">
        <v>300</v>
      </c>
      <c r="F48" s="121" t="s">
        <v>2839</v>
      </c>
      <c r="G48" s="121" t="s">
        <v>2919</v>
      </c>
      <c r="H48" s="121" t="s">
        <v>2900</v>
      </c>
      <c r="I48" s="123" t="s">
        <v>2820</v>
      </c>
      <c r="J48" s="121" t="s">
        <v>2821</v>
      </c>
      <c r="K48" s="94">
        <v>176961045.37</v>
      </c>
      <c r="L48" s="94">
        <v>176000000</v>
      </c>
      <c r="M48" s="94">
        <v>14666666.666666668</v>
      </c>
      <c r="N48" s="94">
        <v>14556129.9</v>
      </c>
      <c r="O48" s="94">
        <v>-110536.76666666666</v>
      </c>
      <c r="P48" s="94">
        <v>-0.7536597727272728</v>
      </c>
      <c r="Q48" s="121" t="s">
        <v>2891</v>
      </c>
    </row>
    <row r="49" spans="1:17" ht="21" hidden="1" customHeight="1">
      <c r="A49" s="120">
        <v>44865</v>
      </c>
      <c r="B49" s="121" t="s">
        <v>2916</v>
      </c>
      <c r="C49" s="121" t="s">
        <v>2031</v>
      </c>
      <c r="D49" s="121" t="s">
        <v>299</v>
      </c>
      <c r="E49" s="121" t="s">
        <v>300</v>
      </c>
      <c r="F49" s="121" t="s">
        <v>2839</v>
      </c>
      <c r="G49" s="121" t="s">
        <v>2919</v>
      </c>
      <c r="H49" s="121" t="s">
        <v>2900</v>
      </c>
      <c r="I49" s="123" t="s">
        <v>2822</v>
      </c>
      <c r="J49" s="121" t="s">
        <v>2846</v>
      </c>
      <c r="K49" s="94">
        <v>26849824.640000001</v>
      </c>
      <c r="L49" s="94">
        <v>28000000</v>
      </c>
      <c r="M49" s="94">
        <v>2333333.333333333</v>
      </c>
      <c r="N49" s="94">
        <v>2228464.41</v>
      </c>
      <c r="O49" s="94">
        <v>-104868.92333333334</v>
      </c>
      <c r="P49" s="94">
        <v>-4.494382428571428</v>
      </c>
      <c r="Q49" s="121" t="s">
        <v>2891</v>
      </c>
    </row>
    <row r="50" spans="1:17" ht="21" hidden="1" customHeight="1">
      <c r="A50" s="120">
        <v>44865</v>
      </c>
      <c r="B50" s="121" t="s">
        <v>2916</v>
      </c>
      <c r="C50" s="121" t="s">
        <v>2031</v>
      </c>
      <c r="D50" s="121" t="s">
        <v>299</v>
      </c>
      <c r="E50" s="121" t="s">
        <v>300</v>
      </c>
      <c r="F50" s="121" t="s">
        <v>2839</v>
      </c>
      <c r="G50" s="121" t="s">
        <v>2919</v>
      </c>
      <c r="H50" s="121" t="s">
        <v>2900</v>
      </c>
      <c r="I50" s="123" t="s">
        <v>2823</v>
      </c>
      <c r="J50" s="121" t="s">
        <v>2824</v>
      </c>
      <c r="K50" s="94">
        <v>76554427.370000005</v>
      </c>
      <c r="L50" s="94">
        <v>75000000</v>
      </c>
      <c r="M50" s="94">
        <v>6250000</v>
      </c>
      <c r="N50" s="94">
        <v>7071734.7599999998</v>
      </c>
      <c r="O50" s="94">
        <v>821734.76</v>
      </c>
      <c r="P50" s="94">
        <v>13.14775616</v>
      </c>
      <c r="Q50" s="121" t="s">
        <v>2892</v>
      </c>
    </row>
    <row r="51" spans="1:17" ht="21" hidden="1" customHeight="1">
      <c r="A51" s="120">
        <v>44865</v>
      </c>
      <c r="B51" s="121" t="s">
        <v>2916</v>
      </c>
      <c r="C51" s="121" t="s">
        <v>2031</v>
      </c>
      <c r="D51" s="121" t="s">
        <v>299</v>
      </c>
      <c r="E51" s="121" t="s">
        <v>300</v>
      </c>
      <c r="F51" s="121" t="s">
        <v>2839</v>
      </c>
      <c r="G51" s="121" t="s">
        <v>2919</v>
      </c>
      <c r="H51" s="121" t="s">
        <v>2900</v>
      </c>
      <c r="I51" s="123" t="s">
        <v>2825</v>
      </c>
      <c r="J51" s="121" t="s">
        <v>2826</v>
      </c>
      <c r="K51" s="94">
        <v>20619639.440000001</v>
      </c>
      <c r="L51" s="94">
        <v>12000000</v>
      </c>
      <c r="M51" s="94">
        <v>1000000</v>
      </c>
      <c r="N51" s="94">
        <v>862990.20000000007</v>
      </c>
      <c r="O51" s="94">
        <v>-137009.79999999999</v>
      </c>
      <c r="P51" s="94">
        <v>-13.700979999999999</v>
      </c>
      <c r="Q51" s="121" t="s">
        <v>2891</v>
      </c>
    </row>
    <row r="52" spans="1:17" ht="21" hidden="1" customHeight="1">
      <c r="A52" s="120">
        <v>44865</v>
      </c>
      <c r="B52" s="121" t="s">
        <v>2916</v>
      </c>
      <c r="C52" s="121" t="s">
        <v>2031</v>
      </c>
      <c r="D52" s="121" t="s">
        <v>299</v>
      </c>
      <c r="E52" s="121" t="s">
        <v>300</v>
      </c>
      <c r="F52" s="121" t="s">
        <v>2839</v>
      </c>
      <c r="G52" s="121" t="s">
        <v>2919</v>
      </c>
      <c r="H52" s="121" t="s">
        <v>2900</v>
      </c>
      <c r="I52" s="123" t="s">
        <v>2827</v>
      </c>
      <c r="J52" s="121" t="s">
        <v>2828</v>
      </c>
      <c r="K52" s="94">
        <v>26951801.960000001</v>
      </c>
      <c r="L52" s="94">
        <v>29203700</v>
      </c>
      <c r="M52" s="94">
        <v>2433641.6666666665</v>
      </c>
      <c r="N52" s="94">
        <v>1625966.6199999999</v>
      </c>
      <c r="O52" s="94">
        <v>-807675.04666666663</v>
      </c>
      <c r="P52" s="94">
        <v>-33.187919886863654</v>
      </c>
      <c r="Q52" s="121" t="s">
        <v>2891</v>
      </c>
    </row>
    <row r="53" spans="1:17" ht="21" hidden="1" customHeight="1">
      <c r="A53" s="120">
        <v>44865</v>
      </c>
      <c r="B53" s="121" t="s">
        <v>2916</v>
      </c>
      <c r="C53" s="121" t="s">
        <v>2031</v>
      </c>
      <c r="D53" s="121" t="s">
        <v>299</v>
      </c>
      <c r="E53" s="121" t="s">
        <v>300</v>
      </c>
      <c r="F53" s="121" t="s">
        <v>2839</v>
      </c>
      <c r="G53" s="121" t="s">
        <v>2919</v>
      </c>
      <c r="H53" s="121" t="s">
        <v>2900</v>
      </c>
      <c r="I53" s="123" t="s">
        <v>2829</v>
      </c>
      <c r="J53" s="121" t="s">
        <v>2830</v>
      </c>
      <c r="K53" s="94">
        <v>14839440.09</v>
      </c>
      <c r="L53" s="94">
        <v>17000000</v>
      </c>
      <c r="M53" s="94">
        <v>1416666.6666666667</v>
      </c>
      <c r="N53" s="94">
        <v>1539951.99</v>
      </c>
      <c r="O53" s="94">
        <v>123285.32333333333</v>
      </c>
      <c r="P53" s="94">
        <v>8.7024934117647064</v>
      </c>
      <c r="Q53" s="121" t="s">
        <v>2892</v>
      </c>
    </row>
    <row r="54" spans="1:17" ht="21" hidden="1" customHeight="1">
      <c r="A54" s="120">
        <v>44865</v>
      </c>
      <c r="B54" s="121" t="s">
        <v>2916</v>
      </c>
      <c r="C54" s="121" t="s">
        <v>2031</v>
      </c>
      <c r="D54" s="121" t="s">
        <v>299</v>
      </c>
      <c r="E54" s="121" t="s">
        <v>300</v>
      </c>
      <c r="F54" s="121" t="s">
        <v>2839</v>
      </c>
      <c r="G54" s="121" t="s">
        <v>2919</v>
      </c>
      <c r="H54" s="121" t="s">
        <v>2900</v>
      </c>
      <c r="I54" s="123" t="s">
        <v>2831</v>
      </c>
      <c r="J54" s="121" t="s">
        <v>2832</v>
      </c>
      <c r="K54" s="94">
        <v>8400180.8200000003</v>
      </c>
      <c r="L54" s="94">
        <v>9580000</v>
      </c>
      <c r="M54" s="94">
        <v>798333.33333333337</v>
      </c>
      <c r="N54" s="94">
        <v>1268122.07</v>
      </c>
      <c r="O54" s="94">
        <v>469788.73666666663</v>
      </c>
      <c r="P54" s="94">
        <v>58.846188308977041</v>
      </c>
      <c r="Q54" s="121" t="s">
        <v>2892</v>
      </c>
    </row>
    <row r="55" spans="1:17" ht="21" hidden="1" customHeight="1">
      <c r="A55" s="120">
        <v>44865</v>
      </c>
      <c r="B55" s="121" t="s">
        <v>2916</v>
      </c>
      <c r="C55" s="121" t="s">
        <v>2031</v>
      </c>
      <c r="D55" s="121" t="s">
        <v>299</v>
      </c>
      <c r="E55" s="121" t="s">
        <v>300</v>
      </c>
      <c r="F55" s="121" t="s">
        <v>2839</v>
      </c>
      <c r="G55" s="121" t="s">
        <v>2919</v>
      </c>
      <c r="H55" s="121" t="s">
        <v>2900</v>
      </c>
      <c r="I55" s="123" t="s">
        <v>2833</v>
      </c>
      <c r="J55" s="121" t="s">
        <v>2834</v>
      </c>
      <c r="K55" s="94">
        <v>48722754.759999998</v>
      </c>
      <c r="L55" s="94">
        <v>55000000</v>
      </c>
      <c r="M55" s="94">
        <v>4583333.333333333</v>
      </c>
      <c r="N55" s="94">
        <v>5061651.99</v>
      </c>
      <c r="O55" s="94">
        <v>478318.65666666668</v>
      </c>
      <c r="P55" s="94">
        <v>10.43604341818182</v>
      </c>
      <c r="Q55" s="121" t="s">
        <v>2892</v>
      </c>
    </row>
    <row r="56" spans="1:17" ht="21" hidden="1" customHeight="1">
      <c r="A56" s="120">
        <v>44865</v>
      </c>
      <c r="B56" s="121" t="s">
        <v>2916</v>
      </c>
      <c r="C56" s="121" t="s">
        <v>2031</v>
      </c>
      <c r="D56" s="121" t="s">
        <v>299</v>
      </c>
      <c r="E56" s="121" t="s">
        <v>300</v>
      </c>
      <c r="F56" s="121" t="s">
        <v>2839</v>
      </c>
      <c r="G56" s="121" t="s">
        <v>2919</v>
      </c>
      <c r="H56" s="121" t="s">
        <v>2900</v>
      </c>
      <c r="I56" s="123" t="s">
        <v>2835</v>
      </c>
      <c r="J56" s="121" t="s">
        <v>2836</v>
      </c>
      <c r="K56" s="94">
        <v>165206.9</v>
      </c>
      <c r="L56" s="94">
        <v>50000</v>
      </c>
      <c r="M56" s="94">
        <v>4166.6666666666661</v>
      </c>
      <c r="N56" s="94">
        <v>42293.47</v>
      </c>
      <c r="O56" s="94">
        <v>38126.803333333337</v>
      </c>
      <c r="P56" s="94">
        <v>915.04327999999998</v>
      </c>
      <c r="Q56" s="121" t="s">
        <v>2892</v>
      </c>
    </row>
    <row r="57" spans="1:17" ht="21" hidden="1" customHeight="1">
      <c r="A57" s="120">
        <v>44865</v>
      </c>
      <c r="B57" s="121" t="s">
        <v>2916</v>
      </c>
      <c r="C57" s="121" t="s">
        <v>2031</v>
      </c>
      <c r="D57" s="121" t="s">
        <v>299</v>
      </c>
      <c r="E57" s="121" t="s">
        <v>300</v>
      </c>
      <c r="F57" s="121" t="s">
        <v>2839</v>
      </c>
      <c r="G57" s="121" t="s">
        <v>2919</v>
      </c>
      <c r="H57" s="121" t="s">
        <v>2900</v>
      </c>
      <c r="I57" s="123" t="s">
        <v>2837</v>
      </c>
      <c r="J57" s="121" t="s">
        <v>2838</v>
      </c>
      <c r="K57" s="94">
        <v>12064207.560000001</v>
      </c>
      <c r="L57" s="94">
        <v>12150000</v>
      </c>
      <c r="M57" s="94">
        <v>1012500</v>
      </c>
      <c r="N57" s="94">
        <v>1042497.5</v>
      </c>
      <c r="O57" s="94">
        <v>29997.5</v>
      </c>
      <c r="P57" s="94">
        <v>2.9627160493827165</v>
      </c>
      <c r="Q57" s="121" t="s">
        <v>2892</v>
      </c>
    </row>
    <row r="58" spans="1:17" ht="21" hidden="1" customHeight="1">
      <c r="A58" s="120">
        <v>44865</v>
      </c>
      <c r="B58" s="121" t="s">
        <v>2916</v>
      </c>
      <c r="C58" s="121" t="s">
        <v>2031</v>
      </c>
      <c r="D58" s="121" t="s">
        <v>299</v>
      </c>
      <c r="E58" s="121" t="s">
        <v>300</v>
      </c>
      <c r="F58" s="121" t="s">
        <v>2839</v>
      </c>
      <c r="G58" s="121" t="s">
        <v>2919</v>
      </c>
      <c r="H58" s="121" t="s">
        <v>2900</v>
      </c>
      <c r="I58" s="123" t="s">
        <v>2872</v>
      </c>
      <c r="J58" s="121" t="s">
        <v>2873</v>
      </c>
      <c r="K58" s="94">
        <v>429208.13</v>
      </c>
      <c r="L58" s="94">
        <v>216000</v>
      </c>
      <c r="M58" s="94">
        <v>18000</v>
      </c>
      <c r="N58" s="94">
        <v>2200</v>
      </c>
      <c r="O58" s="94">
        <v>-15800</v>
      </c>
      <c r="P58" s="94">
        <v>-87.777777777777771</v>
      </c>
      <c r="Q58" s="121" t="s">
        <v>2891</v>
      </c>
    </row>
    <row r="59" spans="1:17" ht="21" hidden="1" customHeight="1">
      <c r="A59" s="120">
        <v>44865</v>
      </c>
      <c r="B59" s="121" t="s">
        <v>2916</v>
      </c>
      <c r="C59" s="121" t="s">
        <v>2031</v>
      </c>
      <c r="D59" s="121" t="s">
        <v>299</v>
      </c>
      <c r="E59" s="121" t="s">
        <v>300</v>
      </c>
      <c r="F59" s="121" t="s">
        <v>2893</v>
      </c>
      <c r="G59" s="121" t="s">
        <v>2920</v>
      </c>
      <c r="H59" s="121" t="s">
        <v>1944</v>
      </c>
      <c r="I59" s="121" t="s">
        <v>2852</v>
      </c>
      <c r="J59" s="121" t="s">
        <v>2894</v>
      </c>
      <c r="K59" s="94">
        <v>190107634.21000001</v>
      </c>
      <c r="L59" s="94">
        <v>190107634.21000001</v>
      </c>
      <c r="M59" s="94">
        <v>15842302.850833334</v>
      </c>
      <c r="N59" s="94">
        <v>143206204.15999997</v>
      </c>
      <c r="O59" s="94">
        <v>127363901.30916667</v>
      </c>
      <c r="P59" s="94">
        <v>803.94815392932026</v>
      </c>
      <c r="Q59" s="121" t="s">
        <v>2891</v>
      </c>
    </row>
    <row r="60" spans="1:17" ht="21" hidden="1" customHeight="1">
      <c r="A60" s="120">
        <v>44865</v>
      </c>
      <c r="B60" s="121" t="s">
        <v>2916</v>
      </c>
      <c r="C60" s="121" t="s">
        <v>2031</v>
      </c>
      <c r="D60" s="121" t="s">
        <v>299</v>
      </c>
      <c r="E60" s="121" t="s">
        <v>300</v>
      </c>
      <c r="F60" s="121" t="s">
        <v>2917</v>
      </c>
      <c r="G60" s="121" t="s">
        <v>2921</v>
      </c>
      <c r="H60" s="121" t="s">
        <v>1944</v>
      </c>
      <c r="I60" s="121" t="s">
        <v>2853</v>
      </c>
      <c r="J60" s="121" t="s">
        <v>2895</v>
      </c>
      <c r="K60" s="94">
        <v>186386185.33000001</v>
      </c>
      <c r="L60" s="94">
        <v>186386185.33000001</v>
      </c>
      <c r="M60" s="94">
        <v>15532182.110833334</v>
      </c>
      <c r="N60" s="94">
        <v>153950352.97999999</v>
      </c>
      <c r="O60" s="94">
        <v>138418170.86916667</v>
      </c>
      <c r="P60" s="94">
        <v>891.1701516338984</v>
      </c>
      <c r="Q60" s="121" t="s">
        <v>2891</v>
      </c>
    </row>
    <row r="61" spans="1:17" ht="21" hidden="1" customHeight="1">
      <c r="A61" s="120">
        <v>44865</v>
      </c>
      <c r="B61" s="121" t="s">
        <v>2916</v>
      </c>
      <c r="C61" s="121" t="s">
        <v>2031</v>
      </c>
      <c r="D61" s="121" t="s">
        <v>299</v>
      </c>
      <c r="E61" s="121" t="s">
        <v>300</v>
      </c>
      <c r="F61" s="121" t="s">
        <v>2917</v>
      </c>
      <c r="G61" s="121" t="s">
        <v>2921</v>
      </c>
      <c r="H61" s="121" t="s">
        <v>1944</v>
      </c>
      <c r="I61" s="121" t="s">
        <v>2854</v>
      </c>
      <c r="J61" s="121" t="s">
        <v>2896</v>
      </c>
      <c r="K61" s="94">
        <v>179671215.44999999</v>
      </c>
      <c r="L61" s="94">
        <v>-179671215.44999999</v>
      </c>
      <c r="M61" s="94">
        <v>-14972601.2875</v>
      </c>
      <c r="N61" s="94">
        <v>-132963060.20000002</v>
      </c>
      <c r="O61" s="94">
        <v>-117990458.91249999</v>
      </c>
      <c r="P61" s="94">
        <v>788.04248271143979</v>
      </c>
      <c r="Q61" s="121" t="s">
        <v>2891</v>
      </c>
    </row>
    <row r="62" spans="1:17" ht="21" hidden="1" customHeight="1">
      <c r="A62" s="120">
        <v>44865</v>
      </c>
      <c r="B62" s="121" t="s">
        <v>2916</v>
      </c>
      <c r="C62" s="121" t="s">
        <v>2019</v>
      </c>
      <c r="D62" s="121" t="s">
        <v>461</v>
      </c>
      <c r="E62" s="121" t="s">
        <v>462</v>
      </c>
      <c r="F62" s="121" t="s">
        <v>2811</v>
      </c>
      <c r="G62" s="121" t="s">
        <v>2919</v>
      </c>
      <c r="H62" s="121" t="s">
        <v>2900</v>
      </c>
      <c r="I62" s="123" t="s">
        <v>2790</v>
      </c>
      <c r="J62" s="121" t="s">
        <v>2791</v>
      </c>
      <c r="K62" s="94">
        <v>57490143.420000002</v>
      </c>
      <c r="L62" s="94">
        <v>57497161.93</v>
      </c>
      <c r="M62" s="94">
        <v>4791430.1608333336</v>
      </c>
      <c r="N62" s="94">
        <v>2701793.8200000003</v>
      </c>
      <c r="O62" s="94">
        <v>-2089636.3408333333</v>
      </c>
      <c r="P62" s="94">
        <v>-43.611954483124521</v>
      </c>
      <c r="Q62" s="121" t="s">
        <v>2892</v>
      </c>
    </row>
    <row r="63" spans="1:17" ht="21" hidden="1" customHeight="1">
      <c r="A63" s="120">
        <v>44865</v>
      </c>
      <c r="B63" s="121" t="s">
        <v>2916</v>
      </c>
      <c r="C63" s="121" t="s">
        <v>2019</v>
      </c>
      <c r="D63" s="121" t="s">
        <v>461</v>
      </c>
      <c r="E63" s="121" t="s">
        <v>462</v>
      </c>
      <c r="F63" s="121" t="s">
        <v>2811</v>
      </c>
      <c r="G63" s="121" t="s">
        <v>2919</v>
      </c>
      <c r="H63" s="121" t="s">
        <v>2900</v>
      </c>
      <c r="I63" s="123" t="s">
        <v>2792</v>
      </c>
      <c r="J63" s="121" t="s">
        <v>2793</v>
      </c>
      <c r="K63" s="94">
        <v>340400</v>
      </c>
      <c r="L63" s="94">
        <v>290100</v>
      </c>
      <c r="M63" s="94">
        <v>24175</v>
      </c>
      <c r="N63" s="94">
        <v>0</v>
      </c>
      <c r="O63" s="94">
        <v>-24175</v>
      </c>
      <c r="P63" s="94">
        <v>-100</v>
      </c>
      <c r="Q63" s="121" t="s">
        <v>2892</v>
      </c>
    </row>
    <row r="64" spans="1:17" ht="21" hidden="1" customHeight="1">
      <c r="A64" s="120">
        <v>44865</v>
      </c>
      <c r="B64" s="121" t="s">
        <v>2916</v>
      </c>
      <c r="C64" s="121" t="s">
        <v>2019</v>
      </c>
      <c r="D64" s="121" t="s">
        <v>461</v>
      </c>
      <c r="E64" s="121" t="s">
        <v>462</v>
      </c>
      <c r="F64" s="121" t="s">
        <v>2811</v>
      </c>
      <c r="G64" s="121" t="s">
        <v>2919</v>
      </c>
      <c r="H64" s="121" t="s">
        <v>2900</v>
      </c>
      <c r="I64" s="123" t="s">
        <v>2794</v>
      </c>
      <c r="J64" s="121" t="s">
        <v>2795</v>
      </c>
      <c r="K64" s="94">
        <v>716783</v>
      </c>
      <c r="L64" s="94">
        <v>567000</v>
      </c>
      <c r="M64" s="94">
        <v>47250</v>
      </c>
      <c r="N64" s="94">
        <v>9453</v>
      </c>
      <c r="O64" s="94">
        <v>-37797</v>
      </c>
      <c r="P64" s="94">
        <v>-79.993650793650787</v>
      </c>
      <c r="Q64" s="121" t="s">
        <v>2892</v>
      </c>
    </row>
    <row r="65" spans="1:17" ht="21" hidden="1" customHeight="1">
      <c r="A65" s="120">
        <v>44865</v>
      </c>
      <c r="B65" s="121" t="s">
        <v>2916</v>
      </c>
      <c r="C65" s="121" t="s">
        <v>2019</v>
      </c>
      <c r="D65" s="121" t="s">
        <v>461</v>
      </c>
      <c r="E65" s="121" t="s">
        <v>462</v>
      </c>
      <c r="F65" s="121" t="s">
        <v>2811</v>
      </c>
      <c r="G65" s="121" t="s">
        <v>2919</v>
      </c>
      <c r="H65" s="121" t="s">
        <v>2900</v>
      </c>
      <c r="I65" s="123" t="s">
        <v>2865</v>
      </c>
      <c r="J65" s="121" t="s">
        <v>2796</v>
      </c>
      <c r="K65" s="94">
        <v>1426089.78</v>
      </c>
      <c r="L65" s="94">
        <v>1405250</v>
      </c>
      <c r="M65" s="94">
        <v>117104.16666666667</v>
      </c>
      <c r="N65" s="94">
        <v>134673.75</v>
      </c>
      <c r="O65" s="94">
        <v>17569.583333333336</v>
      </c>
      <c r="P65" s="94">
        <v>15.003380181462372</v>
      </c>
      <c r="Q65" s="121" t="s">
        <v>2891</v>
      </c>
    </row>
    <row r="66" spans="1:17" ht="21" hidden="1" customHeight="1">
      <c r="A66" s="120">
        <v>44865</v>
      </c>
      <c r="B66" s="121" t="s">
        <v>2916</v>
      </c>
      <c r="C66" s="121" t="s">
        <v>2019</v>
      </c>
      <c r="D66" s="121" t="s">
        <v>461</v>
      </c>
      <c r="E66" s="121" t="s">
        <v>462</v>
      </c>
      <c r="F66" s="121" t="s">
        <v>2811</v>
      </c>
      <c r="G66" s="121" t="s">
        <v>2919</v>
      </c>
      <c r="H66" s="121" t="s">
        <v>2900</v>
      </c>
      <c r="I66" s="123" t="s">
        <v>2797</v>
      </c>
      <c r="J66" s="121" t="s">
        <v>2798</v>
      </c>
      <c r="K66" s="94">
        <v>7895091.8200000003</v>
      </c>
      <c r="L66" s="94">
        <v>7602166</v>
      </c>
      <c r="M66" s="94">
        <v>633513.83333333337</v>
      </c>
      <c r="N66" s="94">
        <v>579837.25</v>
      </c>
      <c r="O66" s="94">
        <v>-53676.583333333336</v>
      </c>
      <c r="P66" s="94">
        <v>-8.4728352419560427</v>
      </c>
      <c r="Q66" s="121" t="s">
        <v>2892</v>
      </c>
    </row>
    <row r="67" spans="1:17" ht="21" hidden="1" customHeight="1">
      <c r="A67" s="120">
        <v>44865</v>
      </c>
      <c r="B67" s="121" t="s">
        <v>2916</v>
      </c>
      <c r="C67" s="121" t="s">
        <v>2019</v>
      </c>
      <c r="D67" s="121" t="s">
        <v>461</v>
      </c>
      <c r="E67" s="121" t="s">
        <v>462</v>
      </c>
      <c r="F67" s="121" t="s">
        <v>2811</v>
      </c>
      <c r="G67" s="121" t="s">
        <v>2919</v>
      </c>
      <c r="H67" s="121" t="s">
        <v>2900</v>
      </c>
      <c r="I67" s="123" t="s">
        <v>2799</v>
      </c>
      <c r="J67" s="121" t="s">
        <v>2800</v>
      </c>
      <c r="K67" s="94">
        <v>33787763.850000001</v>
      </c>
      <c r="L67" s="94">
        <v>6770420</v>
      </c>
      <c r="M67" s="94">
        <v>564201.66666666663</v>
      </c>
      <c r="N67" s="94">
        <v>382230.15</v>
      </c>
      <c r="O67" s="94">
        <v>-181971.51666666669</v>
      </c>
      <c r="P67" s="94">
        <v>-32.252920793687835</v>
      </c>
      <c r="Q67" s="121" t="s">
        <v>2892</v>
      </c>
    </row>
    <row r="68" spans="1:17" ht="21" hidden="1" customHeight="1">
      <c r="A68" s="120">
        <v>44865</v>
      </c>
      <c r="B68" s="121" t="s">
        <v>2916</v>
      </c>
      <c r="C68" s="121" t="s">
        <v>2019</v>
      </c>
      <c r="D68" s="121" t="s">
        <v>461</v>
      </c>
      <c r="E68" s="121" t="s">
        <v>462</v>
      </c>
      <c r="F68" s="121" t="s">
        <v>2811</v>
      </c>
      <c r="G68" s="121" t="s">
        <v>2919</v>
      </c>
      <c r="H68" s="121" t="s">
        <v>2900</v>
      </c>
      <c r="I68" s="123" t="s">
        <v>2801</v>
      </c>
      <c r="J68" s="121" t="s">
        <v>2802</v>
      </c>
      <c r="K68" s="94">
        <v>24256</v>
      </c>
      <c r="L68" s="94">
        <v>27089</v>
      </c>
      <c r="M68" s="94">
        <v>2257.4166666666665</v>
      </c>
      <c r="N68" s="94">
        <v>4178</v>
      </c>
      <c r="O68" s="94">
        <v>1920.583333333333</v>
      </c>
      <c r="P68" s="94">
        <v>85.078814278858573</v>
      </c>
      <c r="Q68" s="121" t="s">
        <v>2891</v>
      </c>
    </row>
    <row r="69" spans="1:17" ht="21" hidden="1" customHeight="1">
      <c r="A69" s="120">
        <v>44865</v>
      </c>
      <c r="B69" s="121" t="s">
        <v>2916</v>
      </c>
      <c r="C69" s="121" t="s">
        <v>2019</v>
      </c>
      <c r="D69" s="121" t="s">
        <v>461</v>
      </c>
      <c r="E69" s="121" t="s">
        <v>462</v>
      </c>
      <c r="F69" s="121" t="s">
        <v>2811</v>
      </c>
      <c r="G69" s="121" t="s">
        <v>2919</v>
      </c>
      <c r="H69" s="121" t="s">
        <v>2900</v>
      </c>
      <c r="I69" s="123" t="s">
        <v>2803</v>
      </c>
      <c r="J69" s="121" t="s">
        <v>2804</v>
      </c>
      <c r="K69" s="94">
        <v>4476680.4000000004</v>
      </c>
      <c r="L69" s="94">
        <v>4431770</v>
      </c>
      <c r="M69" s="94">
        <v>369314.16666666669</v>
      </c>
      <c r="N69" s="94">
        <v>289446.5</v>
      </c>
      <c r="O69" s="94">
        <v>-79867.666666666672</v>
      </c>
      <c r="P69" s="94">
        <v>-21.625941779469603</v>
      </c>
      <c r="Q69" s="121" t="s">
        <v>2892</v>
      </c>
    </row>
    <row r="70" spans="1:17" ht="21" hidden="1" customHeight="1">
      <c r="A70" s="120">
        <v>44865</v>
      </c>
      <c r="B70" s="121" t="s">
        <v>2916</v>
      </c>
      <c r="C70" s="121" t="s">
        <v>2019</v>
      </c>
      <c r="D70" s="121" t="s">
        <v>461</v>
      </c>
      <c r="E70" s="121" t="s">
        <v>462</v>
      </c>
      <c r="F70" s="121" t="s">
        <v>2811</v>
      </c>
      <c r="G70" s="121" t="s">
        <v>2919</v>
      </c>
      <c r="H70" s="121" t="s">
        <v>2900</v>
      </c>
      <c r="I70" s="123" t="s">
        <v>2805</v>
      </c>
      <c r="J70" s="121" t="s">
        <v>2806</v>
      </c>
      <c r="K70" s="94">
        <v>50387902.520000003</v>
      </c>
      <c r="L70" s="94">
        <v>51940820</v>
      </c>
      <c r="M70" s="94">
        <v>4328401.666666667</v>
      </c>
      <c r="N70" s="94">
        <v>4029186.5</v>
      </c>
      <c r="O70" s="94">
        <v>-299215.16666666663</v>
      </c>
      <c r="P70" s="94">
        <v>-6.912832720007116</v>
      </c>
      <c r="Q70" s="121" t="s">
        <v>2892</v>
      </c>
    </row>
    <row r="71" spans="1:17" ht="21" hidden="1" customHeight="1">
      <c r="A71" s="120">
        <v>44865</v>
      </c>
      <c r="B71" s="121" t="s">
        <v>2916</v>
      </c>
      <c r="C71" s="121" t="s">
        <v>2019</v>
      </c>
      <c r="D71" s="121" t="s">
        <v>461</v>
      </c>
      <c r="E71" s="121" t="s">
        <v>462</v>
      </c>
      <c r="F71" s="121" t="s">
        <v>2811</v>
      </c>
      <c r="G71" s="121" t="s">
        <v>2919</v>
      </c>
      <c r="H71" s="121" t="s">
        <v>2900</v>
      </c>
      <c r="I71" s="123" t="s">
        <v>2807</v>
      </c>
      <c r="J71" s="121" t="s">
        <v>2808</v>
      </c>
      <c r="K71" s="94">
        <v>25467287.859999999</v>
      </c>
      <c r="L71" s="94">
        <v>24775617</v>
      </c>
      <c r="M71" s="94">
        <v>2064634.75</v>
      </c>
      <c r="N71" s="94">
        <v>799910</v>
      </c>
      <c r="O71" s="94">
        <v>-1264724.75</v>
      </c>
      <c r="P71" s="94">
        <v>-61.256585456580147</v>
      </c>
      <c r="Q71" s="121" t="s">
        <v>2892</v>
      </c>
    </row>
    <row r="72" spans="1:17" ht="21" hidden="1" customHeight="1">
      <c r="A72" s="120">
        <v>44865</v>
      </c>
      <c r="B72" s="121" t="s">
        <v>2916</v>
      </c>
      <c r="C72" s="121" t="s">
        <v>2019</v>
      </c>
      <c r="D72" s="121" t="s">
        <v>461</v>
      </c>
      <c r="E72" s="121" t="s">
        <v>462</v>
      </c>
      <c r="F72" s="121" t="s">
        <v>2811</v>
      </c>
      <c r="G72" s="121" t="s">
        <v>2919</v>
      </c>
      <c r="H72" s="121" t="s">
        <v>2900</v>
      </c>
      <c r="I72" s="123" t="s">
        <v>2870</v>
      </c>
      <c r="J72" s="121" t="s">
        <v>2871</v>
      </c>
      <c r="K72" s="94">
        <v>0</v>
      </c>
      <c r="L72" s="94">
        <v>0</v>
      </c>
      <c r="M72" s="94">
        <v>0</v>
      </c>
      <c r="N72" s="94">
        <v>0</v>
      </c>
      <c r="O72" s="94">
        <v>0</v>
      </c>
      <c r="P72" s="95"/>
      <c r="Q72" s="121" t="s">
        <v>2891</v>
      </c>
    </row>
    <row r="73" spans="1:17" ht="21" hidden="1" customHeight="1">
      <c r="A73" s="120">
        <v>44865</v>
      </c>
      <c r="B73" s="121" t="s">
        <v>2916</v>
      </c>
      <c r="C73" s="121" t="s">
        <v>2019</v>
      </c>
      <c r="D73" s="121" t="s">
        <v>461</v>
      </c>
      <c r="E73" s="121" t="s">
        <v>462</v>
      </c>
      <c r="F73" s="121" t="s">
        <v>2811</v>
      </c>
      <c r="G73" s="121" t="s">
        <v>2919</v>
      </c>
      <c r="H73" s="121" t="s">
        <v>2900</v>
      </c>
      <c r="I73" s="123" t="s">
        <v>2809</v>
      </c>
      <c r="J73" s="121" t="s">
        <v>2810</v>
      </c>
      <c r="K73" s="94">
        <v>4536152.76</v>
      </c>
      <c r="L73" s="94">
        <v>890783.58</v>
      </c>
      <c r="M73" s="94">
        <v>74231.964999999997</v>
      </c>
      <c r="N73" s="94">
        <v>0</v>
      </c>
      <c r="O73" s="94">
        <v>-74231.964999999997</v>
      </c>
      <c r="P73" s="94">
        <v>-100</v>
      </c>
      <c r="Q73" s="121" t="s">
        <v>2892</v>
      </c>
    </row>
    <row r="74" spans="1:17" ht="21" hidden="1" customHeight="1">
      <c r="A74" s="120">
        <v>44865</v>
      </c>
      <c r="B74" s="121" t="s">
        <v>2916</v>
      </c>
      <c r="C74" s="121" t="s">
        <v>2019</v>
      </c>
      <c r="D74" s="121" t="s">
        <v>461</v>
      </c>
      <c r="E74" s="121" t="s">
        <v>462</v>
      </c>
      <c r="F74" s="121" t="s">
        <v>2839</v>
      </c>
      <c r="G74" s="121" t="s">
        <v>2919</v>
      </c>
      <c r="H74" s="121" t="s">
        <v>2900</v>
      </c>
      <c r="I74" s="124" t="s">
        <v>2812</v>
      </c>
      <c r="J74" s="121" t="s">
        <v>2813</v>
      </c>
      <c r="K74" s="94">
        <v>10494045.880000001</v>
      </c>
      <c r="L74" s="94">
        <v>9960467.6500000004</v>
      </c>
      <c r="M74" s="94">
        <v>830038.97083333333</v>
      </c>
      <c r="N74" s="94">
        <v>781562.13</v>
      </c>
      <c r="O74" s="94">
        <v>-48476.840833333335</v>
      </c>
      <c r="P74" s="94">
        <v>-5.8403090140049807</v>
      </c>
      <c r="Q74" s="121" t="s">
        <v>2891</v>
      </c>
    </row>
    <row r="75" spans="1:17" ht="21" hidden="1" customHeight="1">
      <c r="A75" s="120">
        <v>44865</v>
      </c>
      <c r="B75" s="121" t="s">
        <v>2916</v>
      </c>
      <c r="C75" s="121" t="s">
        <v>2019</v>
      </c>
      <c r="D75" s="121" t="s">
        <v>461</v>
      </c>
      <c r="E75" s="121" t="s">
        <v>462</v>
      </c>
      <c r="F75" s="121" t="s">
        <v>2839</v>
      </c>
      <c r="G75" s="121" t="s">
        <v>2919</v>
      </c>
      <c r="H75" s="121" t="s">
        <v>2900</v>
      </c>
      <c r="I75" s="124" t="s">
        <v>2814</v>
      </c>
      <c r="J75" s="121" t="s">
        <v>2815</v>
      </c>
      <c r="K75" s="94">
        <v>4428851.8899999997</v>
      </c>
      <c r="L75" s="94">
        <v>3528985.32</v>
      </c>
      <c r="M75" s="94">
        <v>294082.11</v>
      </c>
      <c r="N75" s="94">
        <v>214746.62</v>
      </c>
      <c r="O75" s="94">
        <v>-79335.490000000005</v>
      </c>
      <c r="P75" s="94">
        <v>-26.9773261624109</v>
      </c>
      <c r="Q75" s="121" t="s">
        <v>2891</v>
      </c>
    </row>
    <row r="76" spans="1:17" ht="21" hidden="1" customHeight="1">
      <c r="A76" s="120">
        <v>44865</v>
      </c>
      <c r="B76" s="121" t="s">
        <v>2916</v>
      </c>
      <c r="C76" s="121" t="s">
        <v>2019</v>
      </c>
      <c r="D76" s="121" t="s">
        <v>461</v>
      </c>
      <c r="E76" s="121" t="s">
        <v>462</v>
      </c>
      <c r="F76" s="121" t="s">
        <v>2839</v>
      </c>
      <c r="G76" s="121" t="s">
        <v>2919</v>
      </c>
      <c r="H76" s="121" t="s">
        <v>2900</v>
      </c>
      <c r="I76" s="124" t="s">
        <v>2816</v>
      </c>
      <c r="J76" s="121" t="s">
        <v>2817</v>
      </c>
      <c r="K76" s="94">
        <v>405548.81</v>
      </c>
      <c r="L76" s="94">
        <v>1584640.65</v>
      </c>
      <c r="M76" s="94">
        <v>132053.38750000001</v>
      </c>
      <c r="N76" s="94">
        <v>1170</v>
      </c>
      <c r="O76" s="94">
        <v>-130883.3875</v>
      </c>
      <c r="P76" s="94">
        <v>-99.113994709147462</v>
      </c>
      <c r="Q76" s="121" t="s">
        <v>2891</v>
      </c>
    </row>
    <row r="77" spans="1:17" ht="21" hidden="1" customHeight="1">
      <c r="A77" s="120">
        <v>44865</v>
      </c>
      <c r="B77" s="121" t="s">
        <v>2916</v>
      </c>
      <c r="C77" s="121" t="s">
        <v>2019</v>
      </c>
      <c r="D77" s="121" t="s">
        <v>461</v>
      </c>
      <c r="E77" s="121" t="s">
        <v>462</v>
      </c>
      <c r="F77" s="121" t="s">
        <v>2839</v>
      </c>
      <c r="G77" s="121" t="s">
        <v>2919</v>
      </c>
      <c r="H77" s="121" t="s">
        <v>2900</v>
      </c>
      <c r="I77" s="124" t="s">
        <v>2818</v>
      </c>
      <c r="J77" s="121" t="s">
        <v>2819</v>
      </c>
      <c r="K77" s="94">
        <v>9102693.3300000001</v>
      </c>
      <c r="L77" s="94">
        <v>4722213.6500000004</v>
      </c>
      <c r="M77" s="94">
        <v>393517.8041666667</v>
      </c>
      <c r="N77" s="94">
        <v>483875</v>
      </c>
      <c r="O77" s="94">
        <v>90357.195833333331</v>
      </c>
      <c r="P77" s="94">
        <v>22.961399681693774</v>
      </c>
      <c r="Q77" s="121" t="s">
        <v>2892</v>
      </c>
    </row>
    <row r="78" spans="1:17" ht="21" hidden="1" customHeight="1">
      <c r="A78" s="120">
        <v>44865</v>
      </c>
      <c r="B78" s="121" t="s">
        <v>2916</v>
      </c>
      <c r="C78" s="121" t="s">
        <v>2019</v>
      </c>
      <c r="D78" s="121" t="s">
        <v>461</v>
      </c>
      <c r="E78" s="121" t="s">
        <v>462</v>
      </c>
      <c r="F78" s="121" t="s">
        <v>2839</v>
      </c>
      <c r="G78" s="121" t="s">
        <v>2919</v>
      </c>
      <c r="H78" s="121" t="s">
        <v>2900</v>
      </c>
      <c r="I78" s="124" t="s">
        <v>2820</v>
      </c>
      <c r="J78" s="121" t="s">
        <v>2821</v>
      </c>
      <c r="K78" s="94">
        <v>50382531.850000001</v>
      </c>
      <c r="L78" s="94">
        <v>51940820</v>
      </c>
      <c r="M78" s="94">
        <v>4328401.666666667</v>
      </c>
      <c r="N78" s="94">
        <v>3858470</v>
      </c>
      <c r="O78" s="94">
        <v>-469931.66666666663</v>
      </c>
      <c r="P78" s="94">
        <v>-10.856932947920344</v>
      </c>
      <c r="Q78" s="121" t="s">
        <v>2891</v>
      </c>
    </row>
    <row r="79" spans="1:17" ht="21" hidden="1" customHeight="1">
      <c r="A79" s="120">
        <v>44865</v>
      </c>
      <c r="B79" s="121" t="s">
        <v>2916</v>
      </c>
      <c r="C79" s="121" t="s">
        <v>2019</v>
      </c>
      <c r="D79" s="121" t="s">
        <v>461</v>
      </c>
      <c r="E79" s="121" t="s">
        <v>462</v>
      </c>
      <c r="F79" s="121" t="s">
        <v>2839</v>
      </c>
      <c r="G79" s="121" t="s">
        <v>2919</v>
      </c>
      <c r="H79" s="121" t="s">
        <v>2900</v>
      </c>
      <c r="I79" s="124" t="s">
        <v>2822</v>
      </c>
      <c r="J79" s="121" t="s">
        <v>2846</v>
      </c>
      <c r="K79" s="94">
        <v>6849789.0599999996</v>
      </c>
      <c r="L79" s="94">
        <v>7059037</v>
      </c>
      <c r="M79" s="94">
        <v>588253.08333333337</v>
      </c>
      <c r="N79" s="94">
        <v>616189</v>
      </c>
      <c r="O79" s="94">
        <v>27935.916666666668</v>
      </c>
      <c r="P79" s="94">
        <v>4.7489622168009609</v>
      </c>
      <c r="Q79" s="121" t="s">
        <v>2892</v>
      </c>
    </row>
    <row r="80" spans="1:17" ht="21" hidden="1" customHeight="1">
      <c r="A80" s="120">
        <v>44865</v>
      </c>
      <c r="B80" s="121" t="s">
        <v>2916</v>
      </c>
      <c r="C80" s="121" t="s">
        <v>2019</v>
      </c>
      <c r="D80" s="121" t="s">
        <v>461</v>
      </c>
      <c r="E80" s="121" t="s">
        <v>462</v>
      </c>
      <c r="F80" s="121" t="s">
        <v>2839</v>
      </c>
      <c r="G80" s="121" t="s">
        <v>2919</v>
      </c>
      <c r="H80" s="121" t="s">
        <v>2900</v>
      </c>
      <c r="I80" s="124" t="s">
        <v>2823</v>
      </c>
      <c r="J80" s="121" t="s">
        <v>2824</v>
      </c>
      <c r="K80" s="94">
        <v>30081302.66</v>
      </c>
      <c r="L80" s="94">
        <v>28637541</v>
      </c>
      <c r="M80" s="94">
        <v>2386461.75</v>
      </c>
      <c r="N80" s="94">
        <v>1512118</v>
      </c>
      <c r="O80" s="94">
        <v>-874343.75</v>
      </c>
      <c r="P80" s="94">
        <v>-36.637660335431733</v>
      </c>
      <c r="Q80" s="121" t="s">
        <v>2891</v>
      </c>
    </row>
    <row r="81" spans="1:17" ht="21" hidden="1" customHeight="1">
      <c r="A81" s="120">
        <v>44865</v>
      </c>
      <c r="B81" s="121" t="s">
        <v>2916</v>
      </c>
      <c r="C81" s="121" t="s">
        <v>2019</v>
      </c>
      <c r="D81" s="121" t="s">
        <v>461</v>
      </c>
      <c r="E81" s="121" t="s">
        <v>462</v>
      </c>
      <c r="F81" s="121" t="s">
        <v>2839</v>
      </c>
      <c r="G81" s="121" t="s">
        <v>2919</v>
      </c>
      <c r="H81" s="121" t="s">
        <v>2900</v>
      </c>
      <c r="I81" s="124" t="s">
        <v>2825</v>
      </c>
      <c r="J81" s="121" t="s">
        <v>2826</v>
      </c>
      <c r="K81" s="94">
        <v>3884029.02</v>
      </c>
      <c r="L81" s="94">
        <v>3580867</v>
      </c>
      <c r="M81" s="94">
        <v>298405.58333333337</v>
      </c>
      <c r="N81" s="94">
        <v>281448.5</v>
      </c>
      <c r="O81" s="94">
        <v>-16957.083333333336</v>
      </c>
      <c r="P81" s="94">
        <v>-5.6825623515198975</v>
      </c>
      <c r="Q81" s="121" t="s">
        <v>2891</v>
      </c>
    </row>
    <row r="82" spans="1:17" ht="21" hidden="1" customHeight="1">
      <c r="A82" s="120">
        <v>44865</v>
      </c>
      <c r="B82" s="121" t="s">
        <v>2916</v>
      </c>
      <c r="C82" s="121" t="s">
        <v>2019</v>
      </c>
      <c r="D82" s="121" t="s">
        <v>461</v>
      </c>
      <c r="E82" s="121" t="s">
        <v>462</v>
      </c>
      <c r="F82" s="121" t="s">
        <v>2839</v>
      </c>
      <c r="G82" s="121" t="s">
        <v>2919</v>
      </c>
      <c r="H82" s="121" t="s">
        <v>2900</v>
      </c>
      <c r="I82" s="124" t="s">
        <v>2827</v>
      </c>
      <c r="J82" s="121" t="s">
        <v>2828</v>
      </c>
      <c r="K82" s="94">
        <v>7203922.4500000002</v>
      </c>
      <c r="L82" s="94">
        <v>6578706</v>
      </c>
      <c r="M82" s="94">
        <v>548225.5</v>
      </c>
      <c r="N82" s="94">
        <v>351302.3</v>
      </c>
      <c r="O82" s="94">
        <v>-196923.2</v>
      </c>
      <c r="P82" s="94">
        <v>-35.920109516977959</v>
      </c>
      <c r="Q82" s="121" t="s">
        <v>2891</v>
      </c>
    </row>
    <row r="83" spans="1:17" ht="21" hidden="1" customHeight="1">
      <c r="A83" s="120">
        <v>44865</v>
      </c>
      <c r="B83" s="121" t="s">
        <v>2916</v>
      </c>
      <c r="C83" s="121" t="s">
        <v>2019</v>
      </c>
      <c r="D83" s="121" t="s">
        <v>461</v>
      </c>
      <c r="E83" s="121" t="s">
        <v>462</v>
      </c>
      <c r="F83" s="121" t="s">
        <v>2839</v>
      </c>
      <c r="G83" s="121" t="s">
        <v>2919</v>
      </c>
      <c r="H83" s="121" t="s">
        <v>2900</v>
      </c>
      <c r="I83" s="124" t="s">
        <v>2829</v>
      </c>
      <c r="J83" s="121" t="s">
        <v>2830</v>
      </c>
      <c r="K83" s="94">
        <v>2526789.98</v>
      </c>
      <c r="L83" s="94">
        <v>2693972</v>
      </c>
      <c r="M83" s="94">
        <v>224497.66666666669</v>
      </c>
      <c r="N83" s="94">
        <v>246650.62</v>
      </c>
      <c r="O83" s="94">
        <v>22152.953333333335</v>
      </c>
      <c r="P83" s="94">
        <v>9.8677877869554695</v>
      </c>
      <c r="Q83" s="121" t="s">
        <v>2892</v>
      </c>
    </row>
    <row r="84" spans="1:17" ht="21" hidden="1" customHeight="1">
      <c r="A84" s="120">
        <v>44865</v>
      </c>
      <c r="B84" s="121" t="s">
        <v>2916</v>
      </c>
      <c r="C84" s="121" t="s">
        <v>2019</v>
      </c>
      <c r="D84" s="121" t="s">
        <v>461</v>
      </c>
      <c r="E84" s="121" t="s">
        <v>462</v>
      </c>
      <c r="F84" s="121" t="s">
        <v>2839</v>
      </c>
      <c r="G84" s="121" t="s">
        <v>2919</v>
      </c>
      <c r="H84" s="121" t="s">
        <v>2900</v>
      </c>
      <c r="I84" s="124" t="s">
        <v>2831</v>
      </c>
      <c r="J84" s="121" t="s">
        <v>2832</v>
      </c>
      <c r="K84" s="94">
        <v>3538724.06</v>
      </c>
      <c r="L84" s="94">
        <v>5360000</v>
      </c>
      <c r="M84" s="94">
        <v>446666.66666666669</v>
      </c>
      <c r="N84" s="94">
        <v>276409.41000000003</v>
      </c>
      <c r="O84" s="94">
        <v>-170257.25666666668</v>
      </c>
      <c r="P84" s="94">
        <v>-38.117296268656716</v>
      </c>
      <c r="Q84" s="121" t="s">
        <v>2891</v>
      </c>
    </row>
    <row r="85" spans="1:17" ht="21" hidden="1" customHeight="1">
      <c r="A85" s="120">
        <v>44865</v>
      </c>
      <c r="B85" s="121" t="s">
        <v>2916</v>
      </c>
      <c r="C85" s="121" t="s">
        <v>2019</v>
      </c>
      <c r="D85" s="121" t="s">
        <v>461</v>
      </c>
      <c r="E85" s="121" t="s">
        <v>462</v>
      </c>
      <c r="F85" s="121" t="s">
        <v>2839</v>
      </c>
      <c r="G85" s="121" t="s">
        <v>2919</v>
      </c>
      <c r="H85" s="121" t="s">
        <v>2900</v>
      </c>
      <c r="I85" s="124" t="s">
        <v>2833</v>
      </c>
      <c r="J85" s="121" t="s">
        <v>2834</v>
      </c>
      <c r="K85" s="94">
        <v>3245445.72</v>
      </c>
      <c r="L85" s="94">
        <v>4026367</v>
      </c>
      <c r="M85" s="94">
        <v>335530.58333333337</v>
      </c>
      <c r="N85" s="94">
        <v>289390.38</v>
      </c>
      <c r="O85" s="94">
        <v>-46140.203333333338</v>
      </c>
      <c r="P85" s="94">
        <v>-13.751415109452267</v>
      </c>
      <c r="Q85" s="121" t="s">
        <v>2891</v>
      </c>
    </row>
    <row r="86" spans="1:17" ht="21" hidden="1" customHeight="1">
      <c r="A86" s="120">
        <v>44865</v>
      </c>
      <c r="B86" s="121" t="s">
        <v>2916</v>
      </c>
      <c r="C86" s="121" t="s">
        <v>2019</v>
      </c>
      <c r="D86" s="121" t="s">
        <v>461</v>
      </c>
      <c r="E86" s="121" t="s">
        <v>462</v>
      </c>
      <c r="F86" s="121" t="s">
        <v>2839</v>
      </c>
      <c r="G86" s="121" t="s">
        <v>2919</v>
      </c>
      <c r="H86" s="121" t="s">
        <v>2900</v>
      </c>
      <c r="I86" s="124" t="s">
        <v>2835</v>
      </c>
      <c r="J86" s="121" t="s">
        <v>2836</v>
      </c>
      <c r="K86" s="94">
        <v>6687.06</v>
      </c>
      <c r="L86" s="94">
        <v>4047</v>
      </c>
      <c r="M86" s="94">
        <v>337.25</v>
      </c>
      <c r="N86" s="94">
        <v>618.54</v>
      </c>
      <c r="O86" s="94">
        <v>281.29000000000002</v>
      </c>
      <c r="P86" s="94">
        <v>83.406968124536689</v>
      </c>
      <c r="Q86" s="121" t="s">
        <v>2892</v>
      </c>
    </row>
    <row r="87" spans="1:17" ht="21" hidden="1" customHeight="1">
      <c r="A87" s="120">
        <v>44865</v>
      </c>
      <c r="B87" s="121" t="s">
        <v>2916</v>
      </c>
      <c r="C87" s="121" t="s">
        <v>2019</v>
      </c>
      <c r="D87" s="121" t="s">
        <v>461</v>
      </c>
      <c r="E87" s="121" t="s">
        <v>462</v>
      </c>
      <c r="F87" s="121" t="s">
        <v>2839</v>
      </c>
      <c r="G87" s="121" t="s">
        <v>2919</v>
      </c>
      <c r="H87" s="121" t="s">
        <v>2900</v>
      </c>
      <c r="I87" s="124" t="s">
        <v>2837</v>
      </c>
      <c r="J87" s="121" t="s">
        <v>2838</v>
      </c>
      <c r="K87" s="94">
        <v>7291722.9299999997</v>
      </c>
      <c r="L87" s="94">
        <v>10504538</v>
      </c>
      <c r="M87" s="94">
        <v>875378.16666666674</v>
      </c>
      <c r="N87" s="94">
        <v>504720</v>
      </c>
      <c r="O87" s="94">
        <v>-370658.16666666669</v>
      </c>
      <c r="P87" s="94">
        <v>-42.342633250505642</v>
      </c>
      <c r="Q87" s="121" t="s">
        <v>2891</v>
      </c>
    </row>
    <row r="88" spans="1:17" ht="21" hidden="1" customHeight="1">
      <c r="A88" s="120">
        <v>44865</v>
      </c>
      <c r="B88" s="121" t="s">
        <v>2916</v>
      </c>
      <c r="C88" s="121" t="s">
        <v>2019</v>
      </c>
      <c r="D88" s="121" t="s">
        <v>461</v>
      </c>
      <c r="E88" s="121" t="s">
        <v>462</v>
      </c>
      <c r="F88" s="121" t="s">
        <v>2839</v>
      </c>
      <c r="G88" s="121" t="s">
        <v>2919</v>
      </c>
      <c r="H88" s="121" t="s">
        <v>2900</v>
      </c>
      <c r="I88" s="124" t="s">
        <v>2872</v>
      </c>
      <c r="J88" s="121" t="s">
        <v>2873</v>
      </c>
      <c r="K88" s="94">
        <v>0</v>
      </c>
      <c r="L88" s="94">
        <v>0</v>
      </c>
      <c r="M88" s="94">
        <v>0</v>
      </c>
      <c r="N88" s="94">
        <v>0</v>
      </c>
      <c r="O88" s="94">
        <v>0</v>
      </c>
      <c r="P88" s="95"/>
      <c r="Q88" s="121" t="s">
        <v>2892</v>
      </c>
    </row>
    <row r="89" spans="1:17" ht="21" hidden="1" customHeight="1">
      <c r="A89" s="120">
        <v>44865</v>
      </c>
      <c r="B89" s="121" t="s">
        <v>2916</v>
      </c>
      <c r="C89" s="121" t="s">
        <v>2019</v>
      </c>
      <c r="D89" s="121" t="s">
        <v>461</v>
      </c>
      <c r="E89" s="121" t="s">
        <v>462</v>
      </c>
      <c r="F89" s="121" t="s">
        <v>2893</v>
      </c>
      <c r="G89" s="121" t="s">
        <v>2920</v>
      </c>
      <c r="H89" s="121" t="s">
        <v>1944</v>
      </c>
      <c r="I89" s="121" t="s">
        <v>2852</v>
      </c>
      <c r="J89" s="121" t="s">
        <v>2894</v>
      </c>
      <c r="K89" s="94">
        <v>100646160.61</v>
      </c>
      <c r="L89" s="94">
        <v>100646160.61</v>
      </c>
      <c r="M89" s="94">
        <v>8387180.0508333342</v>
      </c>
      <c r="N89" s="94">
        <v>75101814.209999979</v>
      </c>
      <c r="O89" s="94">
        <v>66714634.159166664</v>
      </c>
      <c r="P89" s="94">
        <v>795.43581698282526</v>
      </c>
      <c r="Q89" s="121" t="s">
        <v>2891</v>
      </c>
    </row>
    <row r="90" spans="1:17" ht="21" hidden="1" customHeight="1">
      <c r="A90" s="120">
        <v>44865</v>
      </c>
      <c r="B90" s="121" t="s">
        <v>2916</v>
      </c>
      <c r="C90" s="121" t="s">
        <v>2019</v>
      </c>
      <c r="D90" s="121" t="s">
        <v>461</v>
      </c>
      <c r="E90" s="121" t="s">
        <v>462</v>
      </c>
      <c r="F90" s="121" t="s">
        <v>2917</v>
      </c>
      <c r="G90" s="121" t="s">
        <v>2921</v>
      </c>
      <c r="H90" s="121" t="s">
        <v>1944</v>
      </c>
      <c r="I90" s="121" t="s">
        <v>2853</v>
      </c>
      <c r="J90" s="121" t="s">
        <v>2895</v>
      </c>
      <c r="K90" s="94">
        <v>88745241.409999996</v>
      </c>
      <c r="L90" s="94">
        <v>88745241.409999996</v>
      </c>
      <c r="M90" s="94">
        <v>7395436.7841666667</v>
      </c>
      <c r="N90" s="94">
        <v>74148428.079999998</v>
      </c>
      <c r="O90" s="94">
        <v>66752991.295833327</v>
      </c>
      <c r="P90" s="94">
        <v>902.62405377798382</v>
      </c>
      <c r="Q90" s="121" t="s">
        <v>2891</v>
      </c>
    </row>
    <row r="91" spans="1:17" ht="21" hidden="1" customHeight="1">
      <c r="A91" s="120">
        <v>44865</v>
      </c>
      <c r="B91" s="121" t="s">
        <v>2916</v>
      </c>
      <c r="C91" s="121" t="s">
        <v>2019</v>
      </c>
      <c r="D91" s="121" t="s">
        <v>461</v>
      </c>
      <c r="E91" s="121" t="s">
        <v>462</v>
      </c>
      <c r="F91" s="121" t="s">
        <v>2917</v>
      </c>
      <c r="G91" s="121" t="s">
        <v>2921</v>
      </c>
      <c r="H91" s="121" t="s">
        <v>1944</v>
      </c>
      <c r="I91" s="121" t="s">
        <v>2854</v>
      </c>
      <c r="J91" s="121" t="s">
        <v>2896</v>
      </c>
      <c r="K91" s="94">
        <v>44237424.479999997</v>
      </c>
      <c r="L91" s="94">
        <v>-44237424.479999997</v>
      </c>
      <c r="M91" s="94">
        <v>-3686452.04</v>
      </c>
      <c r="N91" s="94">
        <v>-25650201.239999998</v>
      </c>
      <c r="O91" s="94">
        <v>-21963749.199999999</v>
      </c>
      <c r="P91" s="94">
        <v>595.79641784787736</v>
      </c>
      <c r="Q91" s="121" t="s">
        <v>2891</v>
      </c>
    </row>
    <row r="92" spans="1:17" ht="21" hidden="1" customHeight="1">
      <c r="A92" s="120">
        <v>44865</v>
      </c>
      <c r="B92" s="121" t="s">
        <v>2916</v>
      </c>
      <c r="C92" s="121" t="s">
        <v>2019</v>
      </c>
      <c r="D92" s="121" t="s">
        <v>463</v>
      </c>
      <c r="E92" s="121" t="s">
        <v>464</v>
      </c>
      <c r="F92" s="121" t="s">
        <v>2811</v>
      </c>
      <c r="G92" s="121" t="s">
        <v>2919</v>
      </c>
      <c r="H92" s="121" t="s">
        <v>2900</v>
      </c>
      <c r="I92" s="124" t="s">
        <v>2790</v>
      </c>
      <c r="J92" s="121" t="s">
        <v>2791</v>
      </c>
      <c r="K92" s="94">
        <v>84885849.569999993</v>
      </c>
      <c r="L92" s="94">
        <v>28037004</v>
      </c>
      <c r="M92" s="94">
        <v>2336417</v>
      </c>
      <c r="N92" s="94">
        <v>2883603.25</v>
      </c>
      <c r="O92" s="94">
        <v>547186.25</v>
      </c>
      <c r="P92" s="94">
        <v>23.419888230568432</v>
      </c>
      <c r="Q92" s="121" t="s">
        <v>2891</v>
      </c>
    </row>
    <row r="93" spans="1:17" ht="21" hidden="1" customHeight="1">
      <c r="A93" s="120">
        <v>44865</v>
      </c>
      <c r="B93" s="121" t="s">
        <v>2916</v>
      </c>
      <c r="C93" s="121" t="s">
        <v>2019</v>
      </c>
      <c r="D93" s="121" t="s">
        <v>463</v>
      </c>
      <c r="E93" s="121" t="s">
        <v>464</v>
      </c>
      <c r="F93" s="121" t="s">
        <v>2811</v>
      </c>
      <c r="G93" s="121" t="s">
        <v>2919</v>
      </c>
      <c r="H93" s="121" t="s">
        <v>2900</v>
      </c>
      <c r="I93" s="124" t="s">
        <v>2792</v>
      </c>
      <c r="J93" s="121" t="s">
        <v>2793</v>
      </c>
      <c r="K93" s="94">
        <v>162400</v>
      </c>
      <c r="L93" s="94">
        <v>200000</v>
      </c>
      <c r="M93" s="94">
        <v>16666.666666666668</v>
      </c>
      <c r="N93" s="94">
        <v>0</v>
      </c>
      <c r="O93" s="94">
        <v>-16666.666666666668</v>
      </c>
      <c r="P93" s="94">
        <v>-100</v>
      </c>
      <c r="Q93" s="121" t="s">
        <v>2892</v>
      </c>
    </row>
    <row r="94" spans="1:17" ht="21" hidden="1" customHeight="1">
      <c r="A94" s="120">
        <v>44865</v>
      </c>
      <c r="B94" s="121" t="s">
        <v>2916</v>
      </c>
      <c r="C94" s="121" t="s">
        <v>2019</v>
      </c>
      <c r="D94" s="121" t="s">
        <v>463</v>
      </c>
      <c r="E94" s="121" t="s">
        <v>464</v>
      </c>
      <c r="F94" s="121" t="s">
        <v>2811</v>
      </c>
      <c r="G94" s="121" t="s">
        <v>2919</v>
      </c>
      <c r="H94" s="121" t="s">
        <v>2900</v>
      </c>
      <c r="I94" s="124" t="s">
        <v>2794</v>
      </c>
      <c r="J94" s="121" t="s">
        <v>2795</v>
      </c>
      <c r="K94" s="94">
        <v>879353.33</v>
      </c>
      <c r="L94" s="94">
        <v>300000</v>
      </c>
      <c r="M94" s="94">
        <v>25000</v>
      </c>
      <c r="N94" s="94">
        <v>16595</v>
      </c>
      <c r="O94" s="94">
        <v>-8405</v>
      </c>
      <c r="P94" s="94">
        <v>-33.619999999999997</v>
      </c>
      <c r="Q94" s="121" t="s">
        <v>2892</v>
      </c>
    </row>
    <row r="95" spans="1:17" ht="21" hidden="1" customHeight="1">
      <c r="A95" s="120">
        <v>44865</v>
      </c>
      <c r="B95" s="121" t="s">
        <v>2916</v>
      </c>
      <c r="C95" s="121" t="s">
        <v>2019</v>
      </c>
      <c r="D95" s="121" t="s">
        <v>463</v>
      </c>
      <c r="E95" s="121" t="s">
        <v>464</v>
      </c>
      <c r="F95" s="121" t="s">
        <v>2811</v>
      </c>
      <c r="G95" s="121" t="s">
        <v>2919</v>
      </c>
      <c r="H95" s="121" t="s">
        <v>2900</v>
      </c>
      <c r="I95" s="124" t="s">
        <v>2865</v>
      </c>
      <c r="J95" s="121" t="s">
        <v>2796</v>
      </c>
      <c r="K95" s="94">
        <v>1145776.6499999999</v>
      </c>
      <c r="L95" s="94">
        <v>820000</v>
      </c>
      <c r="M95" s="94">
        <v>68333.333333333328</v>
      </c>
      <c r="N95" s="94">
        <v>53501.25</v>
      </c>
      <c r="O95" s="94">
        <v>-14832.083333333334</v>
      </c>
      <c r="P95" s="94">
        <v>-21.70548780487805</v>
      </c>
      <c r="Q95" s="121" t="s">
        <v>2892</v>
      </c>
    </row>
    <row r="96" spans="1:17" ht="21" hidden="1" customHeight="1">
      <c r="A96" s="120">
        <v>44865</v>
      </c>
      <c r="B96" s="121" t="s">
        <v>2916</v>
      </c>
      <c r="C96" s="121" t="s">
        <v>2019</v>
      </c>
      <c r="D96" s="121" t="s">
        <v>463</v>
      </c>
      <c r="E96" s="121" t="s">
        <v>464</v>
      </c>
      <c r="F96" s="121" t="s">
        <v>2811</v>
      </c>
      <c r="G96" s="121" t="s">
        <v>2919</v>
      </c>
      <c r="H96" s="121" t="s">
        <v>2900</v>
      </c>
      <c r="I96" s="124" t="s">
        <v>2797</v>
      </c>
      <c r="J96" s="121" t="s">
        <v>2798</v>
      </c>
      <c r="K96" s="94">
        <v>12220210.289999999</v>
      </c>
      <c r="L96" s="94">
        <v>7550000</v>
      </c>
      <c r="M96" s="94">
        <v>629166.66666666674</v>
      </c>
      <c r="N96" s="94">
        <v>338582.1</v>
      </c>
      <c r="O96" s="94">
        <v>-290584.56666666671</v>
      </c>
      <c r="P96" s="94">
        <v>-46.18562649006622</v>
      </c>
      <c r="Q96" s="121" t="s">
        <v>2892</v>
      </c>
    </row>
    <row r="97" spans="1:17" ht="21" hidden="1" customHeight="1">
      <c r="A97" s="120">
        <v>44865</v>
      </c>
      <c r="B97" s="121" t="s">
        <v>2916</v>
      </c>
      <c r="C97" s="121" t="s">
        <v>2019</v>
      </c>
      <c r="D97" s="121" t="s">
        <v>463</v>
      </c>
      <c r="E97" s="121" t="s">
        <v>464</v>
      </c>
      <c r="F97" s="121" t="s">
        <v>2811</v>
      </c>
      <c r="G97" s="121" t="s">
        <v>2919</v>
      </c>
      <c r="H97" s="121" t="s">
        <v>2900</v>
      </c>
      <c r="I97" s="124" t="s">
        <v>2799</v>
      </c>
      <c r="J97" s="121" t="s">
        <v>2800</v>
      </c>
      <c r="K97" s="94">
        <v>50353035.530000001</v>
      </c>
      <c r="L97" s="94">
        <v>2970000</v>
      </c>
      <c r="M97" s="94">
        <v>247500</v>
      </c>
      <c r="N97" s="94">
        <v>225216.21999999997</v>
      </c>
      <c r="O97" s="94">
        <v>-22283.78</v>
      </c>
      <c r="P97" s="94">
        <v>-9.0035474747474744</v>
      </c>
      <c r="Q97" s="121" t="s">
        <v>2892</v>
      </c>
    </row>
    <row r="98" spans="1:17" ht="21" hidden="1" customHeight="1">
      <c r="A98" s="120">
        <v>44865</v>
      </c>
      <c r="B98" s="121" t="s">
        <v>2916</v>
      </c>
      <c r="C98" s="121" t="s">
        <v>2019</v>
      </c>
      <c r="D98" s="121" t="s">
        <v>463</v>
      </c>
      <c r="E98" s="121" t="s">
        <v>464</v>
      </c>
      <c r="F98" s="121" t="s">
        <v>2811</v>
      </c>
      <c r="G98" s="121" t="s">
        <v>2919</v>
      </c>
      <c r="H98" s="121" t="s">
        <v>2900</v>
      </c>
      <c r="I98" s="124" t="s">
        <v>2801</v>
      </c>
      <c r="J98" s="121" t="s">
        <v>2802</v>
      </c>
      <c r="K98" s="94">
        <v>283617.33</v>
      </c>
      <c r="L98" s="94">
        <v>500000</v>
      </c>
      <c r="M98" s="94">
        <v>41666.666666666664</v>
      </c>
      <c r="N98" s="94">
        <v>39417</v>
      </c>
      <c r="O98" s="94">
        <v>-2249.6666666666665</v>
      </c>
      <c r="P98" s="94">
        <v>-5.3992000000000004</v>
      </c>
      <c r="Q98" s="121" t="s">
        <v>2892</v>
      </c>
    </row>
    <row r="99" spans="1:17" ht="21" hidden="1" customHeight="1">
      <c r="A99" s="120">
        <v>44865</v>
      </c>
      <c r="B99" s="121" t="s">
        <v>2916</v>
      </c>
      <c r="C99" s="121" t="s">
        <v>2019</v>
      </c>
      <c r="D99" s="121" t="s">
        <v>463</v>
      </c>
      <c r="E99" s="121" t="s">
        <v>464</v>
      </c>
      <c r="F99" s="121" t="s">
        <v>2811</v>
      </c>
      <c r="G99" s="121" t="s">
        <v>2919</v>
      </c>
      <c r="H99" s="121" t="s">
        <v>2900</v>
      </c>
      <c r="I99" s="124" t="s">
        <v>2803</v>
      </c>
      <c r="J99" s="121" t="s">
        <v>2804</v>
      </c>
      <c r="K99" s="94">
        <v>45507463.600000001</v>
      </c>
      <c r="L99" s="94">
        <v>8110000</v>
      </c>
      <c r="M99" s="94">
        <v>675833.33333333337</v>
      </c>
      <c r="N99" s="94">
        <v>496547.94</v>
      </c>
      <c r="O99" s="94">
        <v>-179285.39333333334</v>
      </c>
      <c r="P99" s="94">
        <v>-26.528048335388409</v>
      </c>
      <c r="Q99" s="121" t="s">
        <v>2892</v>
      </c>
    </row>
    <row r="100" spans="1:17" ht="21" hidden="1" customHeight="1">
      <c r="A100" s="120">
        <v>44865</v>
      </c>
      <c r="B100" s="121" t="s">
        <v>2916</v>
      </c>
      <c r="C100" s="121" t="s">
        <v>2019</v>
      </c>
      <c r="D100" s="121" t="s">
        <v>463</v>
      </c>
      <c r="E100" s="121" t="s">
        <v>464</v>
      </c>
      <c r="F100" s="121" t="s">
        <v>2811</v>
      </c>
      <c r="G100" s="121" t="s">
        <v>2919</v>
      </c>
      <c r="H100" s="121" t="s">
        <v>2900</v>
      </c>
      <c r="I100" s="124" t="s">
        <v>2805</v>
      </c>
      <c r="J100" s="121" t="s">
        <v>2806</v>
      </c>
      <c r="K100" s="94">
        <v>37513869.57</v>
      </c>
      <c r="L100" s="94">
        <v>39252360</v>
      </c>
      <c r="M100" s="94">
        <v>3271030</v>
      </c>
      <c r="N100" s="94">
        <v>2899500</v>
      </c>
      <c r="O100" s="94">
        <v>-371530</v>
      </c>
      <c r="P100" s="94">
        <v>-11.358196042225233</v>
      </c>
      <c r="Q100" s="121" t="s">
        <v>2892</v>
      </c>
    </row>
    <row r="101" spans="1:17" ht="21" hidden="1" customHeight="1">
      <c r="A101" s="120">
        <v>44865</v>
      </c>
      <c r="B101" s="121" t="s">
        <v>2916</v>
      </c>
      <c r="C101" s="121" t="s">
        <v>2019</v>
      </c>
      <c r="D101" s="121" t="s">
        <v>463</v>
      </c>
      <c r="E101" s="121" t="s">
        <v>464</v>
      </c>
      <c r="F101" s="121" t="s">
        <v>2811</v>
      </c>
      <c r="G101" s="121" t="s">
        <v>2919</v>
      </c>
      <c r="H101" s="121" t="s">
        <v>2900</v>
      </c>
      <c r="I101" s="124" t="s">
        <v>2807</v>
      </c>
      <c r="J101" s="121" t="s">
        <v>2808</v>
      </c>
      <c r="K101" s="94">
        <v>12547720.210000001</v>
      </c>
      <c r="L101" s="94">
        <v>9949135.5999999996</v>
      </c>
      <c r="M101" s="94">
        <v>829094.6333333333</v>
      </c>
      <c r="N101" s="94">
        <v>941787.8</v>
      </c>
      <c r="O101" s="94">
        <v>112693.16666666667</v>
      </c>
      <c r="P101" s="94">
        <v>13.592316502350215</v>
      </c>
      <c r="Q101" s="121" t="s">
        <v>2891</v>
      </c>
    </row>
    <row r="102" spans="1:17" ht="21" hidden="1" customHeight="1">
      <c r="A102" s="120">
        <v>44865</v>
      </c>
      <c r="B102" s="121" t="s">
        <v>2916</v>
      </c>
      <c r="C102" s="121" t="s">
        <v>2019</v>
      </c>
      <c r="D102" s="121" t="s">
        <v>463</v>
      </c>
      <c r="E102" s="121" t="s">
        <v>464</v>
      </c>
      <c r="F102" s="121" t="s">
        <v>2811</v>
      </c>
      <c r="G102" s="121" t="s">
        <v>2919</v>
      </c>
      <c r="H102" s="121" t="s">
        <v>2900</v>
      </c>
      <c r="I102" s="124" t="s">
        <v>2870</v>
      </c>
      <c r="J102" s="121" t="s">
        <v>2871</v>
      </c>
      <c r="K102" s="94">
        <v>0</v>
      </c>
      <c r="L102" s="95"/>
      <c r="M102" s="95"/>
      <c r="N102" s="94">
        <v>0</v>
      </c>
      <c r="O102" s="95"/>
      <c r="P102" s="95"/>
      <c r="Q102" s="121" t="s">
        <v>2897</v>
      </c>
    </row>
    <row r="103" spans="1:17" ht="21" hidden="1" customHeight="1">
      <c r="A103" s="120">
        <v>44865</v>
      </c>
      <c r="B103" s="121" t="s">
        <v>2916</v>
      </c>
      <c r="C103" s="121" t="s">
        <v>2019</v>
      </c>
      <c r="D103" s="121" t="s">
        <v>463</v>
      </c>
      <c r="E103" s="121" t="s">
        <v>464</v>
      </c>
      <c r="F103" s="121" t="s">
        <v>2811</v>
      </c>
      <c r="G103" s="121" t="s">
        <v>2919</v>
      </c>
      <c r="H103" s="121" t="s">
        <v>2900</v>
      </c>
      <c r="I103" s="124" t="s">
        <v>2809</v>
      </c>
      <c r="J103" s="121" t="s">
        <v>2810</v>
      </c>
      <c r="K103" s="94">
        <v>1363552.49</v>
      </c>
      <c r="L103" s="94">
        <v>789869.69</v>
      </c>
      <c r="M103" s="94">
        <v>65822.474166666667</v>
      </c>
      <c r="N103" s="94">
        <v>0</v>
      </c>
      <c r="O103" s="94">
        <v>-65822.474166666667</v>
      </c>
      <c r="P103" s="94">
        <v>-100</v>
      </c>
      <c r="Q103" s="121" t="s">
        <v>2892</v>
      </c>
    </row>
    <row r="104" spans="1:17" ht="21" hidden="1" customHeight="1">
      <c r="A104" s="120">
        <v>44865</v>
      </c>
      <c r="B104" s="121" t="s">
        <v>2916</v>
      </c>
      <c r="C104" s="121" t="s">
        <v>2019</v>
      </c>
      <c r="D104" s="121" t="s">
        <v>463</v>
      </c>
      <c r="E104" s="121" t="s">
        <v>464</v>
      </c>
      <c r="F104" s="121" t="s">
        <v>2839</v>
      </c>
      <c r="G104" s="121" t="s">
        <v>2919</v>
      </c>
      <c r="H104" s="121" t="s">
        <v>2900</v>
      </c>
      <c r="I104" s="123" t="s">
        <v>2812</v>
      </c>
      <c r="J104" s="121" t="s">
        <v>2813</v>
      </c>
      <c r="K104" s="94">
        <v>8939592.4000000004</v>
      </c>
      <c r="L104" s="94">
        <v>8266173.8700000001</v>
      </c>
      <c r="M104" s="94">
        <v>688847.82250000001</v>
      </c>
      <c r="N104" s="94">
        <v>607670.29</v>
      </c>
      <c r="O104" s="94">
        <v>-81177.532500000001</v>
      </c>
      <c r="P104" s="94">
        <v>-11.784537868666922</v>
      </c>
      <c r="Q104" s="121" t="s">
        <v>2891</v>
      </c>
    </row>
    <row r="105" spans="1:17" ht="21" hidden="1" customHeight="1">
      <c r="A105" s="120">
        <v>44865</v>
      </c>
      <c r="B105" s="121" t="s">
        <v>2916</v>
      </c>
      <c r="C105" s="121" t="s">
        <v>2019</v>
      </c>
      <c r="D105" s="121" t="s">
        <v>463</v>
      </c>
      <c r="E105" s="121" t="s">
        <v>464</v>
      </c>
      <c r="F105" s="121" t="s">
        <v>2839</v>
      </c>
      <c r="G105" s="121" t="s">
        <v>2919</v>
      </c>
      <c r="H105" s="121" t="s">
        <v>2900</v>
      </c>
      <c r="I105" s="123" t="s">
        <v>2814</v>
      </c>
      <c r="J105" s="121" t="s">
        <v>2815</v>
      </c>
      <c r="K105" s="94">
        <v>1775299.81</v>
      </c>
      <c r="L105" s="94">
        <v>2649959.7999999998</v>
      </c>
      <c r="M105" s="94">
        <v>220829.98333333337</v>
      </c>
      <c r="N105" s="94">
        <v>248110.16</v>
      </c>
      <c r="O105" s="94">
        <v>27280.17666666667</v>
      </c>
      <c r="P105" s="94">
        <v>12.353474947053915</v>
      </c>
      <c r="Q105" s="121" t="s">
        <v>2892</v>
      </c>
    </row>
    <row r="106" spans="1:17" ht="21" hidden="1" customHeight="1">
      <c r="A106" s="120">
        <v>44865</v>
      </c>
      <c r="B106" s="121" t="s">
        <v>2916</v>
      </c>
      <c r="C106" s="121" t="s">
        <v>2019</v>
      </c>
      <c r="D106" s="121" t="s">
        <v>463</v>
      </c>
      <c r="E106" s="121" t="s">
        <v>464</v>
      </c>
      <c r="F106" s="121" t="s">
        <v>2839</v>
      </c>
      <c r="G106" s="121" t="s">
        <v>2919</v>
      </c>
      <c r="H106" s="121" t="s">
        <v>2900</v>
      </c>
      <c r="I106" s="123" t="s">
        <v>2816</v>
      </c>
      <c r="J106" s="121" t="s">
        <v>2817</v>
      </c>
      <c r="K106" s="94">
        <v>204745.48</v>
      </c>
      <c r="L106" s="94">
        <v>433524.75</v>
      </c>
      <c r="M106" s="94">
        <v>36127.0625</v>
      </c>
      <c r="N106" s="94">
        <v>12391.27</v>
      </c>
      <c r="O106" s="94">
        <v>-23735.7925</v>
      </c>
      <c r="P106" s="94">
        <v>-65.700864829516661</v>
      </c>
      <c r="Q106" s="121" t="s">
        <v>2891</v>
      </c>
    </row>
    <row r="107" spans="1:17" ht="21" hidden="1" customHeight="1">
      <c r="A107" s="120">
        <v>44865</v>
      </c>
      <c r="B107" s="121" t="s">
        <v>2916</v>
      </c>
      <c r="C107" s="121" t="s">
        <v>2019</v>
      </c>
      <c r="D107" s="121" t="s">
        <v>463</v>
      </c>
      <c r="E107" s="121" t="s">
        <v>464</v>
      </c>
      <c r="F107" s="121" t="s">
        <v>2839</v>
      </c>
      <c r="G107" s="121" t="s">
        <v>2919</v>
      </c>
      <c r="H107" s="121" t="s">
        <v>2900</v>
      </c>
      <c r="I107" s="123" t="s">
        <v>2818</v>
      </c>
      <c r="J107" s="121" t="s">
        <v>2819</v>
      </c>
      <c r="K107" s="94">
        <v>2069388.44</v>
      </c>
      <c r="L107" s="94">
        <v>2767907</v>
      </c>
      <c r="M107" s="94">
        <v>230658.91666666672</v>
      </c>
      <c r="N107" s="94">
        <v>184011</v>
      </c>
      <c r="O107" s="94">
        <v>-46647.916666666672</v>
      </c>
      <c r="P107" s="94">
        <v>-20.22376474354088</v>
      </c>
      <c r="Q107" s="121" t="s">
        <v>2891</v>
      </c>
    </row>
    <row r="108" spans="1:17" ht="21" hidden="1" customHeight="1">
      <c r="A108" s="120">
        <v>44865</v>
      </c>
      <c r="B108" s="121" t="s">
        <v>2916</v>
      </c>
      <c r="C108" s="121" t="s">
        <v>2019</v>
      </c>
      <c r="D108" s="121" t="s">
        <v>463</v>
      </c>
      <c r="E108" s="121" t="s">
        <v>464</v>
      </c>
      <c r="F108" s="121" t="s">
        <v>2839</v>
      </c>
      <c r="G108" s="121" t="s">
        <v>2919</v>
      </c>
      <c r="H108" s="121" t="s">
        <v>2900</v>
      </c>
      <c r="I108" s="123" t="s">
        <v>2820</v>
      </c>
      <c r="J108" s="121" t="s">
        <v>2821</v>
      </c>
      <c r="K108" s="94">
        <v>37513869.57</v>
      </c>
      <c r="L108" s="94">
        <v>39252360</v>
      </c>
      <c r="M108" s="94">
        <v>3271030</v>
      </c>
      <c r="N108" s="94">
        <v>2899500</v>
      </c>
      <c r="O108" s="94">
        <v>-371530</v>
      </c>
      <c r="P108" s="94">
        <v>-11.358196042225233</v>
      </c>
      <c r="Q108" s="121" t="s">
        <v>2891</v>
      </c>
    </row>
    <row r="109" spans="1:17" ht="21" hidden="1" customHeight="1">
      <c r="A109" s="120">
        <v>44865</v>
      </c>
      <c r="B109" s="121" t="s">
        <v>2916</v>
      </c>
      <c r="C109" s="121" t="s">
        <v>2019</v>
      </c>
      <c r="D109" s="121" t="s">
        <v>463</v>
      </c>
      <c r="E109" s="121" t="s">
        <v>464</v>
      </c>
      <c r="F109" s="121" t="s">
        <v>2839</v>
      </c>
      <c r="G109" s="121" t="s">
        <v>2919</v>
      </c>
      <c r="H109" s="121" t="s">
        <v>2900</v>
      </c>
      <c r="I109" s="123" t="s">
        <v>2822</v>
      </c>
      <c r="J109" s="121" t="s">
        <v>2846</v>
      </c>
      <c r="K109" s="94">
        <v>4994432.6500000004</v>
      </c>
      <c r="L109" s="94">
        <v>6190771.2000000002</v>
      </c>
      <c r="M109" s="94">
        <v>515897.59999999998</v>
      </c>
      <c r="N109" s="94">
        <v>488757.64</v>
      </c>
      <c r="O109" s="94">
        <v>-27139.96</v>
      </c>
      <c r="P109" s="94">
        <v>-5.2607261596099697</v>
      </c>
      <c r="Q109" s="121" t="s">
        <v>2891</v>
      </c>
    </row>
    <row r="110" spans="1:17" ht="21" hidden="1" customHeight="1">
      <c r="A110" s="120">
        <v>44865</v>
      </c>
      <c r="B110" s="121" t="s">
        <v>2916</v>
      </c>
      <c r="C110" s="121" t="s">
        <v>2019</v>
      </c>
      <c r="D110" s="121" t="s">
        <v>463</v>
      </c>
      <c r="E110" s="121" t="s">
        <v>464</v>
      </c>
      <c r="F110" s="121" t="s">
        <v>2839</v>
      </c>
      <c r="G110" s="121" t="s">
        <v>2919</v>
      </c>
      <c r="H110" s="121" t="s">
        <v>2900</v>
      </c>
      <c r="I110" s="123" t="s">
        <v>2823</v>
      </c>
      <c r="J110" s="121" t="s">
        <v>2824</v>
      </c>
      <c r="K110" s="94">
        <v>12656014</v>
      </c>
      <c r="L110" s="94">
        <v>12961000</v>
      </c>
      <c r="M110" s="94">
        <v>1080083.3333333333</v>
      </c>
      <c r="N110" s="94">
        <v>1250000</v>
      </c>
      <c r="O110" s="94">
        <v>169916.66666666666</v>
      </c>
      <c r="P110" s="94">
        <v>15.731810817066584</v>
      </c>
      <c r="Q110" s="121" t="s">
        <v>2892</v>
      </c>
    </row>
    <row r="111" spans="1:17" ht="21" hidden="1" customHeight="1">
      <c r="A111" s="120">
        <v>44865</v>
      </c>
      <c r="B111" s="121" t="s">
        <v>2916</v>
      </c>
      <c r="C111" s="121" t="s">
        <v>2019</v>
      </c>
      <c r="D111" s="121" t="s">
        <v>463</v>
      </c>
      <c r="E111" s="121" t="s">
        <v>464</v>
      </c>
      <c r="F111" s="121" t="s">
        <v>2839</v>
      </c>
      <c r="G111" s="121" t="s">
        <v>2919</v>
      </c>
      <c r="H111" s="121" t="s">
        <v>2900</v>
      </c>
      <c r="I111" s="123" t="s">
        <v>2825</v>
      </c>
      <c r="J111" s="121" t="s">
        <v>2826</v>
      </c>
      <c r="K111" s="94">
        <v>9419930.6600000001</v>
      </c>
      <c r="L111" s="94">
        <v>6248495.5999999996</v>
      </c>
      <c r="M111" s="94">
        <v>520707.96666666667</v>
      </c>
      <c r="N111" s="94">
        <v>180571.8</v>
      </c>
      <c r="O111" s="94">
        <v>-340136.16666666669</v>
      </c>
      <c r="P111" s="94">
        <v>-65.32186723473086</v>
      </c>
      <c r="Q111" s="121" t="s">
        <v>2891</v>
      </c>
    </row>
    <row r="112" spans="1:17" ht="21" hidden="1" customHeight="1">
      <c r="A112" s="120">
        <v>44865</v>
      </c>
      <c r="B112" s="121" t="s">
        <v>2916</v>
      </c>
      <c r="C112" s="121" t="s">
        <v>2019</v>
      </c>
      <c r="D112" s="121" t="s">
        <v>463</v>
      </c>
      <c r="E112" s="121" t="s">
        <v>464</v>
      </c>
      <c r="F112" s="121" t="s">
        <v>2839</v>
      </c>
      <c r="G112" s="121" t="s">
        <v>2919</v>
      </c>
      <c r="H112" s="121" t="s">
        <v>2900</v>
      </c>
      <c r="I112" s="123" t="s">
        <v>2827</v>
      </c>
      <c r="J112" s="121" t="s">
        <v>2828</v>
      </c>
      <c r="K112" s="94">
        <v>4928415.5599999996</v>
      </c>
      <c r="L112" s="94">
        <v>4126350</v>
      </c>
      <c r="M112" s="94">
        <v>343862.5</v>
      </c>
      <c r="N112" s="94">
        <v>515279.92000000004</v>
      </c>
      <c r="O112" s="94">
        <v>171417.42</v>
      </c>
      <c r="P112" s="94">
        <v>49.850571085826459</v>
      </c>
      <c r="Q112" s="121" t="s">
        <v>2892</v>
      </c>
    </row>
    <row r="113" spans="1:17" ht="21" hidden="1" customHeight="1">
      <c r="A113" s="120">
        <v>44865</v>
      </c>
      <c r="B113" s="121" t="s">
        <v>2916</v>
      </c>
      <c r="C113" s="121" t="s">
        <v>2019</v>
      </c>
      <c r="D113" s="121" t="s">
        <v>463</v>
      </c>
      <c r="E113" s="121" t="s">
        <v>464</v>
      </c>
      <c r="F113" s="121" t="s">
        <v>2839</v>
      </c>
      <c r="G113" s="121" t="s">
        <v>2919</v>
      </c>
      <c r="H113" s="121" t="s">
        <v>2900</v>
      </c>
      <c r="I113" s="123" t="s">
        <v>2829</v>
      </c>
      <c r="J113" s="121" t="s">
        <v>2830</v>
      </c>
      <c r="K113" s="94">
        <v>2744658.54</v>
      </c>
      <c r="L113" s="94">
        <v>2935000</v>
      </c>
      <c r="M113" s="94">
        <v>244583.33333333334</v>
      </c>
      <c r="N113" s="94">
        <v>299750.23</v>
      </c>
      <c r="O113" s="94">
        <v>55166.896666666675</v>
      </c>
      <c r="P113" s="94">
        <v>22.555460306643951</v>
      </c>
      <c r="Q113" s="121" t="s">
        <v>2892</v>
      </c>
    </row>
    <row r="114" spans="1:17" ht="21" hidden="1" customHeight="1">
      <c r="A114" s="120">
        <v>44865</v>
      </c>
      <c r="B114" s="121" t="s">
        <v>2916</v>
      </c>
      <c r="C114" s="121" t="s">
        <v>2019</v>
      </c>
      <c r="D114" s="121" t="s">
        <v>463</v>
      </c>
      <c r="E114" s="121" t="s">
        <v>464</v>
      </c>
      <c r="F114" s="121" t="s">
        <v>2839</v>
      </c>
      <c r="G114" s="121" t="s">
        <v>2919</v>
      </c>
      <c r="H114" s="121" t="s">
        <v>2900</v>
      </c>
      <c r="I114" s="123" t="s">
        <v>2831</v>
      </c>
      <c r="J114" s="121" t="s">
        <v>2832</v>
      </c>
      <c r="K114" s="94">
        <v>4208340.0199999996</v>
      </c>
      <c r="L114" s="94">
        <v>2680000</v>
      </c>
      <c r="M114" s="94">
        <v>223333.33333333334</v>
      </c>
      <c r="N114" s="94">
        <v>281868.68</v>
      </c>
      <c r="O114" s="94">
        <v>58535.346666666672</v>
      </c>
      <c r="P114" s="94">
        <v>26.20985671641791</v>
      </c>
      <c r="Q114" s="121" t="s">
        <v>2892</v>
      </c>
    </row>
    <row r="115" spans="1:17" ht="21" hidden="1" customHeight="1">
      <c r="A115" s="120">
        <v>44865</v>
      </c>
      <c r="B115" s="121" t="s">
        <v>2916</v>
      </c>
      <c r="C115" s="121" t="s">
        <v>2019</v>
      </c>
      <c r="D115" s="121" t="s">
        <v>463</v>
      </c>
      <c r="E115" s="121" t="s">
        <v>464</v>
      </c>
      <c r="F115" s="121" t="s">
        <v>2839</v>
      </c>
      <c r="G115" s="121" t="s">
        <v>2919</v>
      </c>
      <c r="H115" s="121" t="s">
        <v>2900</v>
      </c>
      <c r="I115" s="123" t="s">
        <v>2833</v>
      </c>
      <c r="J115" s="121" t="s">
        <v>2834</v>
      </c>
      <c r="K115" s="94">
        <v>7942984.3700000001</v>
      </c>
      <c r="L115" s="94">
        <v>7691200</v>
      </c>
      <c r="M115" s="94">
        <v>640933.33333333337</v>
      </c>
      <c r="N115" s="94">
        <v>656387.04</v>
      </c>
      <c r="O115" s="94">
        <v>15453.706666666667</v>
      </c>
      <c r="P115" s="94">
        <v>2.4111254420636574</v>
      </c>
      <c r="Q115" s="121" t="s">
        <v>2892</v>
      </c>
    </row>
    <row r="116" spans="1:17" ht="21" hidden="1" customHeight="1">
      <c r="A116" s="120">
        <v>44865</v>
      </c>
      <c r="B116" s="121" t="s">
        <v>2916</v>
      </c>
      <c r="C116" s="121" t="s">
        <v>2019</v>
      </c>
      <c r="D116" s="121" t="s">
        <v>463</v>
      </c>
      <c r="E116" s="121" t="s">
        <v>464</v>
      </c>
      <c r="F116" s="121" t="s">
        <v>2839</v>
      </c>
      <c r="G116" s="121" t="s">
        <v>2919</v>
      </c>
      <c r="H116" s="121" t="s">
        <v>2900</v>
      </c>
      <c r="I116" s="123" t="s">
        <v>2835</v>
      </c>
      <c r="J116" s="121" t="s">
        <v>2836</v>
      </c>
      <c r="K116" s="94">
        <v>13244.89</v>
      </c>
      <c r="L116" s="94">
        <v>-20000</v>
      </c>
      <c r="M116" s="94">
        <v>-1666.6666666666665</v>
      </c>
      <c r="N116" s="94">
        <v>2149.15</v>
      </c>
      <c r="O116" s="94">
        <v>3815.8166666666666</v>
      </c>
      <c r="P116" s="94">
        <v>-228.94900000000001</v>
      </c>
      <c r="Q116" s="121" t="s">
        <v>2892</v>
      </c>
    </row>
    <row r="117" spans="1:17" ht="21" hidden="1" customHeight="1">
      <c r="A117" s="120">
        <v>44865</v>
      </c>
      <c r="B117" s="121" t="s">
        <v>2916</v>
      </c>
      <c r="C117" s="121" t="s">
        <v>2019</v>
      </c>
      <c r="D117" s="121" t="s">
        <v>463</v>
      </c>
      <c r="E117" s="121" t="s">
        <v>464</v>
      </c>
      <c r="F117" s="121" t="s">
        <v>2839</v>
      </c>
      <c r="G117" s="121" t="s">
        <v>2919</v>
      </c>
      <c r="H117" s="121" t="s">
        <v>2900</v>
      </c>
      <c r="I117" s="123" t="s">
        <v>2837</v>
      </c>
      <c r="J117" s="121" t="s">
        <v>2838</v>
      </c>
      <c r="K117" s="94">
        <v>8591784.1799999997</v>
      </c>
      <c r="L117" s="94">
        <v>3480000</v>
      </c>
      <c r="M117" s="94">
        <v>290000</v>
      </c>
      <c r="N117" s="94">
        <v>1062894</v>
      </c>
      <c r="O117" s="94">
        <v>772894</v>
      </c>
      <c r="P117" s="94">
        <v>266.5151724137931</v>
      </c>
      <c r="Q117" s="121" t="s">
        <v>2892</v>
      </c>
    </row>
    <row r="118" spans="1:17" ht="21" hidden="1" customHeight="1">
      <c r="A118" s="120">
        <v>44865</v>
      </c>
      <c r="B118" s="121" t="s">
        <v>2916</v>
      </c>
      <c r="C118" s="121" t="s">
        <v>2019</v>
      </c>
      <c r="D118" s="121" t="s">
        <v>463</v>
      </c>
      <c r="E118" s="121" t="s">
        <v>464</v>
      </c>
      <c r="F118" s="121" t="s">
        <v>2839</v>
      </c>
      <c r="G118" s="121" t="s">
        <v>2919</v>
      </c>
      <c r="H118" s="121" t="s">
        <v>2900</v>
      </c>
      <c r="I118" s="123" t="s">
        <v>2872</v>
      </c>
      <c r="J118" s="121" t="s">
        <v>2873</v>
      </c>
      <c r="K118" s="94">
        <v>0</v>
      </c>
      <c r="L118" s="95"/>
      <c r="M118" s="95"/>
      <c r="N118" s="94">
        <v>0</v>
      </c>
      <c r="O118" s="95"/>
      <c r="P118" s="95"/>
      <c r="Q118" s="121" t="s">
        <v>2897</v>
      </c>
    </row>
    <row r="119" spans="1:17" ht="21" hidden="1" customHeight="1">
      <c r="A119" s="120">
        <v>44865</v>
      </c>
      <c r="B119" s="121" t="s">
        <v>2916</v>
      </c>
      <c r="C119" s="121" t="s">
        <v>2019</v>
      </c>
      <c r="D119" s="121" t="s">
        <v>463</v>
      </c>
      <c r="E119" s="121" t="s">
        <v>464</v>
      </c>
      <c r="F119" s="121" t="s">
        <v>2893</v>
      </c>
      <c r="G119" s="121" t="s">
        <v>2920</v>
      </c>
      <c r="H119" s="121" t="s">
        <v>1944</v>
      </c>
      <c r="I119" s="122" t="s">
        <v>2852</v>
      </c>
      <c r="J119" s="121" t="s">
        <v>2894</v>
      </c>
      <c r="K119" s="94">
        <v>219764890.5</v>
      </c>
      <c r="L119" s="94">
        <v>219764890.5</v>
      </c>
      <c r="M119" s="94">
        <v>18313740.875</v>
      </c>
      <c r="N119" s="94">
        <v>151345512.21000001</v>
      </c>
      <c r="O119" s="94">
        <v>133031771.33499999</v>
      </c>
      <c r="P119" s="94">
        <v>726.4041368882805</v>
      </c>
      <c r="Q119" s="121" t="s">
        <v>2891</v>
      </c>
    </row>
    <row r="120" spans="1:17" ht="21" hidden="1" customHeight="1">
      <c r="A120" s="120">
        <v>44865</v>
      </c>
      <c r="B120" s="121" t="s">
        <v>2916</v>
      </c>
      <c r="C120" s="121" t="s">
        <v>2019</v>
      </c>
      <c r="D120" s="121" t="s">
        <v>463</v>
      </c>
      <c r="E120" s="121" t="s">
        <v>464</v>
      </c>
      <c r="F120" s="121" t="s">
        <v>2917</v>
      </c>
      <c r="G120" s="121" t="s">
        <v>2921</v>
      </c>
      <c r="H120" s="121" t="s">
        <v>1944</v>
      </c>
      <c r="I120" s="122" t="s">
        <v>2853</v>
      </c>
      <c r="J120" s="121" t="s">
        <v>2895</v>
      </c>
      <c r="K120" s="94">
        <v>153819377.44</v>
      </c>
      <c r="L120" s="94">
        <v>153819377.44</v>
      </c>
      <c r="M120" s="94">
        <v>12818281.453333335</v>
      </c>
      <c r="N120" s="94">
        <v>142260535.51999998</v>
      </c>
      <c r="O120" s="94">
        <v>129442254.06666666</v>
      </c>
      <c r="P120" s="94">
        <v>1009.8253384271401</v>
      </c>
      <c r="Q120" s="121" t="s">
        <v>2891</v>
      </c>
    </row>
    <row r="121" spans="1:17" ht="21" hidden="1" customHeight="1">
      <c r="A121" s="120">
        <v>44865</v>
      </c>
      <c r="B121" s="121" t="s">
        <v>2916</v>
      </c>
      <c r="C121" s="121" t="s">
        <v>2019</v>
      </c>
      <c r="D121" s="121" t="s">
        <v>463</v>
      </c>
      <c r="E121" s="121" t="s">
        <v>464</v>
      </c>
      <c r="F121" s="121" t="s">
        <v>2917</v>
      </c>
      <c r="G121" s="121" t="s">
        <v>2921</v>
      </c>
      <c r="H121" s="121" t="s">
        <v>1944</v>
      </c>
      <c r="I121" s="122" t="s">
        <v>2854</v>
      </c>
      <c r="J121" s="121" t="s">
        <v>2896</v>
      </c>
      <c r="K121" s="94">
        <v>18280403.379999999</v>
      </c>
      <c r="L121" s="94">
        <v>-18280403.379999999</v>
      </c>
      <c r="M121" s="94">
        <v>-1523366.9483333332</v>
      </c>
      <c r="N121" s="94">
        <v>-8622026.5499999989</v>
      </c>
      <c r="O121" s="94">
        <v>-7098659.6016666666</v>
      </c>
      <c r="P121" s="94">
        <v>465.9848770798842</v>
      </c>
      <c r="Q121" s="121" t="s">
        <v>2891</v>
      </c>
    </row>
    <row r="122" spans="1:17" ht="21" hidden="1" customHeight="1">
      <c r="A122" s="120">
        <v>44865</v>
      </c>
      <c r="B122" s="121" t="s">
        <v>2916</v>
      </c>
      <c r="C122" s="121" t="s">
        <v>2019</v>
      </c>
      <c r="D122" s="121" t="s">
        <v>465</v>
      </c>
      <c r="E122" s="121" t="s">
        <v>1613</v>
      </c>
      <c r="F122" s="121" t="s">
        <v>2811</v>
      </c>
      <c r="G122" s="121" t="s">
        <v>2919</v>
      </c>
      <c r="H122" s="121" t="s">
        <v>2900</v>
      </c>
      <c r="I122" s="122" t="s">
        <v>2790</v>
      </c>
      <c r="J122" s="121" t="s">
        <v>2791</v>
      </c>
      <c r="K122" s="94">
        <v>33080960.73</v>
      </c>
      <c r="L122" s="94">
        <v>26502818.77</v>
      </c>
      <c r="M122" s="94">
        <v>2208568.2308333335</v>
      </c>
      <c r="N122" s="94">
        <v>1080063.4000000001</v>
      </c>
      <c r="O122" s="94">
        <v>-1128504.8308333333</v>
      </c>
      <c r="P122" s="94">
        <v>-51.09667046181896</v>
      </c>
      <c r="Q122" s="121" t="s">
        <v>2892</v>
      </c>
    </row>
    <row r="123" spans="1:17" ht="21" hidden="1" customHeight="1">
      <c r="A123" s="120">
        <v>44865</v>
      </c>
      <c r="B123" s="121" t="s">
        <v>2916</v>
      </c>
      <c r="C123" s="121" t="s">
        <v>2019</v>
      </c>
      <c r="D123" s="121" t="s">
        <v>465</v>
      </c>
      <c r="E123" s="121" t="s">
        <v>1613</v>
      </c>
      <c r="F123" s="121" t="s">
        <v>2811</v>
      </c>
      <c r="G123" s="121" t="s">
        <v>2919</v>
      </c>
      <c r="H123" s="121" t="s">
        <v>2900</v>
      </c>
      <c r="I123" s="122" t="s">
        <v>2792</v>
      </c>
      <c r="J123" s="121" t="s">
        <v>2793</v>
      </c>
      <c r="K123" s="94">
        <v>106652</v>
      </c>
      <c r="L123" s="94">
        <v>87260.73</v>
      </c>
      <c r="M123" s="94">
        <v>7271.7275</v>
      </c>
      <c r="N123" s="94">
        <v>0</v>
      </c>
      <c r="O123" s="94">
        <v>-7271.7275</v>
      </c>
      <c r="P123" s="94">
        <v>-100</v>
      </c>
      <c r="Q123" s="121" t="s">
        <v>2892</v>
      </c>
    </row>
    <row r="124" spans="1:17" ht="21" hidden="1" customHeight="1">
      <c r="A124" s="120">
        <v>44865</v>
      </c>
      <c r="B124" s="121" t="s">
        <v>2916</v>
      </c>
      <c r="C124" s="121" t="s">
        <v>2019</v>
      </c>
      <c r="D124" s="121" t="s">
        <v>465</v>
      </c>
      <c r="E124" s="121" t="s">
        <v>1613</v>
      </c>
      <c r="F124" s="121" t="s">
        <v>2811</v>
      </c>
      <c r="G124" s="121" t="s">
        <v>2919</v>
      </c>
      <c r="H124" s="121" t="s">
        <v>2900</v>
      </c>
      <c r="I124" s="122" t="s">
        <v>2794</v>
      </c>
      <c r="J124" s="121" t="s">
        <v>2795</v>
      </c>
      <c r="K124" s="94">
        <v>129046.66</v>
      </c>
      <c r="L124" s="94">
        <v>107710.91</v>
      </c>
      <c r="M124" s="94">
        <v>8975.9091666666664</v>
      </c>
      <c r="N124" s="94">
        <v>5509</v>
      </c>
      <c r="O124" s="94">
        <v>-3466.9091666666664</v>
      </c>
      <c r="P124" s="94">
        <v>-38.624601723260902</v>
      </c>
      <c r="Q124" s="121" t="s">
        <v>2892</v>
      </c>
    </row>
    <row r="125" spans="1:17" ht="21" hidden="1" customHeight="1">
      <c r="A125" s="120">
        <v>44865</v>
      </c>
      <c r="B125" s="121" t="s">
        <v>2916</v>
      </c>
      <c r="C125" s="121" t="s">
        <v>2019</v>
      </c>
      <c r="D125" s="121" t="s">
        <v>465</v>
      </c>
      <c r="E125" s="121" t="s">
        <v>1613</v>
      </c>
      <c r="F125" s="121" t="s">
        <v>2811</v>
      </c>
      <c r="G125" s="121" t="s">
        <v>2919</v>
      </c>
      <c r="H125" s="121" t="s">
        <v>2900</v>
      </c>
      <c r="I125" s="122" t="s">
        <v>2865</v>
      </c>
      <c r="J125" s="121" t="s">
        <v>2796</v>
      </c>
      <c r="K125" s="94">
        <v>1503831.8</v>
      </c>
      <c r="L125" s="94">
        <v>1438528.87</v>
      </c>
      <c r="M125" s="94">
        <v>119877.40583333334</v>
      </c>
      <c r="N125" s="94">
        <v>96083.25</v>
      </c>
      <c r="O125" s="94">
        <v>-23794.155833333334</v>
      </c>
      <c r="P125" s="94">
        <v>-19.848741026657322</v>
      </c>
      <c r="Q125" s="121" t="s">
        <v>2892</v>
      </c>
    </row>
    <row r="126" spans="1:17" ht="21" hidden="1" customHeight="1">
      <c r="A126" s="120">
        <v>44865</v>
      </c>
      <c r="B126" s="121" t="s">
        <v>2916</v>
      </c>
      <c r="C126" s="121" t="s">
        <v>2019</v>
      </c>
      <c r="D126" s="121" t="s">
        <v>465</v>
      </c>
      <c r="E126" s="121" t="s">
        <v>1613</v>
      </c>
      <c r="F126" s="121" t="s">
        <v>2811</v>
      </c>
      <c r="G126" s="121" t="s">
        <v>2919</v>
      </c>
      <c r="H126" s="121" t="s">
        <v>2900</v>
      </c>
      <c r="I126" s="122" t="s">
        <v>2797</v>
      </c>
      <c r="J126" s="121" t="s">
        <v>2798</v>
      </c>
      <c r="K126" s="94">
        <v>6223555.5199999996</v>
      </c>
      <c r="L126" s="94">
        <v>5692209.6600000001</v>
      </c>
      <c r="M126" s="94">
        <v>474350.80499999999</v>
      </c>
      <c r="N126" s="94">
        <v>331728.75</v>
      </c>
      <c r="O126" s="94">
        <v>-142622.05499999999</v>
      </c>
      <c r="P126" s="94">
        <v>-30.066788861041356</v>
      </c>
      <c r="Q126" s="121" t="s">
        <v>2892</v>
      </c>
    </row>
    <row r="127" spans="1:17" ht="21" hidden="1" customHeight="1">
      <c r="A127" s="120">
        <v>44865</v>
      </c>
      <c r="B127" s="121" t="s">
        <v>2916</v>
      </c>
      <c r="C127" s="121" t="s">
        <v>2019</v>
      </c>
      <c r="D127" s="121" t="s">
        <v>465</v>
      </c>
      <c r="E127" s="121" t="s">
        <v>1613</v>
      </c>
      <c r="F127" s="121" t="s">
        <v>2811</v>
      </c>
      <c r="G127" s="121" t="s">
        <v>2919</v>
      </c>
      <c r="H127" s="121" t="s">
        <v>2900</v>
      </c>
      <c r="I127" s="122" t="s">
        <v>2799</v>
      </c>
      <c r="J127" s="121" t="s">
        <v>2800</v>
      </c>
      <c r="K127" s="94">
        <v>8104610.6200000001</v>
      </c>
      <c r="L127" s="94">
        <v>6896739.8499999996</v>
      </c>
      <c r="M127" s="94">
        <v>574728.32083333342</v>
      </c>
      <c r="N127" s="94">
        <v>62278.49000000002</v>
      </c>
      <c r="O127" s="94">
        <v>-512449.83083333337</v>
      </c>
      <c r="P127" s="94">
        <v>-89.163838331527032</v>
      </c>
      <c r="Q127" s="121" t="s">
        <v>2892</v>
      </c>
    </row>
    <row r="128" spans="1:17" ht="21" hidden="1" customHeight="1">
      <c r="A128" s="120">
        <v>44865</v>
      </c>
      <c r="B128" s="121" t="s">
        <v>2916</v>
      </c>
      <c r="C128" s="121" t="s">
        <v>2019</v>
      </c>
      <c r="D128" s="121" t="s">
        <v>465</v>
      </c>
      <c r="E128" s="121" t="s">
        <v>1613</v>
      </c>
      <c r="F128" s="121" t="s">
        <v>2811</v>
      </c>
      <c r="G128" s="121" t="s">
        <v>2919</v>
      </c>
      <c r="H128" s="121" t="s">
        <v>2900</v>
      </c>
      <c r="I128" s="122" t="s">
        <v>2801</v>
      </c>
      <c r="J128" s="121" t="s">
        <v>2802</v>
      </c>
      <c r="K128" s="94">
        <v>756063.33</v>
      </c>
      <c r="L128" s="94">
        <v>657584.73</v>
      </c>
      <c r="M128" s="94">
        <v>54798.727500000001</v>
      </c>
      <c r="N128" s="94">
        <v>61003</v>
      </c>
      <c r="O128" s="94">
        <v>6204.2725</v>
      </c>
      <c r="P128" s="94">
        <v>11.321928050245326</v>
      </c>
      <c r="Q128" s="121" t="s">
        <v>2891</v>
      </c>
    </row>
    <row r="129" spans="1:17" ht="21" hidden="1" customHeight="1">
      <c r="A129" s="120">
        <v>44865</v>
      </c>
      <c r="B129" s="121" t="s">
        <v>2916</v>
      </c>
      <c r="C129" s="121" t="s">
        <v>2019</v>
      </c>
      <c r="D129" s="121" t="s">
        <v>465</v>
      </c>
      <c r="E129" s="121" t="s">
        <v>1613</v>
      </c>
      <c r="F129" s="121" t="s">
        <v>2811</v>
      </c>
      <c r="G129" s="121" t="s">
        <v>2919</v>
      </c>
      <c r="H129" s="121" t="s">
        <v>2900</v>
      </c>
      <c r="I129" s="122" t="s">
        <v>2803</v>
      </c>
      <c r="J129" s="121" t="s">
        <v>2804</v>
      </c>
      <c r="K129" s="94">
        <v>34055548.68</v>
      </c>
      <c r="L129" s="94">
        <v>12059716.939999999</v>
      </c>
      <c r="M129" s="94">
        <v>1004976.4116666667</v>
      </c>
      <c r="N129" s="94">
        <v>301205</v>
      </c>
      <c r="O129" s="94">
        <v>-703771.41166666662</v>
      </c>
      <c r="P129" s="94">
        <v>-70.028649776915898</v>
      </c>
      <c r="Q129" s="121" t="s">
        <v>2892</v>
      </c>
    </row>
    <row r="130" spans="1:17" ht="21" hidden="1" customHeight="1">
      <c r="A130" s="120">
        <v>44865</v>
      </c>
      <c r="B130" s="121" t="s">
        <v>2916</v>
      </c>
      <c r="C130" s="121" t="s">
        <v>2019</v>
      </c>
      <c r="D130" s="121" t="s">
        <v>465</v>
      </c>
      <c r="E130" s="121" t="s">
        <v>1613</v>
      </c>
      <c r="F130" s="121" t="s">
        <v>2811</v>
      </c>
      <c r="G130" s="121" t="s">
        <v>2919</v>
      </c>
      <c r="H130" s="121" t="s">
        <v>2900</v>
      </c>
      <c r="I130" s="122" t="s">
        <v>2805</v>
      </c>
      <c r="J130" s="121" t="s">
        <v>2806</v>
      </c>
      <c r="K130" s="94">
        <v>32547092.940000001</v>
      </c>
      <c r="L130" s="94">
        <v>33635407.68</v>
      </c>
      <c r="M130" s="94">
        <v>2802950.64</v>
      </c>
      <c r="N130" s="94">
        <v>2872776</v>
      </c>
      <c r="O130" s="94">
        <v>69825.36</v>
      </c>
      <c r="P130" s="94">
        <v>2.4911376962385612</v>
      </c>
      <c r="Q130" s="121" t="s">
        <v>2891</v>
      </c>
    </row>
    <row r="131" spans="1:17" ht="21" hidden="1" customHeight="1">
      <c r="A131" s="120">
        <v>44865</v>
      </c>
      <c r="B131" s="121" t="s">
        <v>2916</v>
      </c>
      <c r="C131" s="121" t="s">
        <v>2019</v>
      </c>
      <c r="D131" s="121" t="s">
        <v>465</v>
      </c>
      <c r="E131" s="121" t="s">
        <v>1613</v>
      </c>
      <c r="F131" s="121" t="s">
        <v>2811</v>
      </c>
      <c r="G131" s="121" t="s">
        <v>2919</v>
      </c>
      <c r="H131" s="121" t="s">
        <v>2900</v>
      </c>
      <c r="I131" s="122" t="s">
        <v>2807</v>
      </c>
      <c r="J131" s="121" t="s">
        <v>2808</v>
      </c>
      <c r="K131" s="94">
        <v>14134713.939999999</v>
      </c>
      <c r="L131" s="94">
        <v>12923187.060000001</v>
      </c>
      <c r="M131" s="94">
        <v>1076932.2549999999</v>
      </c>
      <c r="N131" s="94">
        <v>1023777.2400000001</v>
      </c>
      <c r="O131" s="94">
        <v>-53155.014999999999</v>
      </c>
      <c r="P131" s="94">
        <v>-4.9357807562370768</v>
      </c>
      <c r="Q131" s="121" t="s">
        <v>2892</v>
      </c>
    </row>
    <row r="132" spans="1:17" ht="21" hidden="1" customHeight="1">
      <c r="A132" s="120">
        <v>44865</v>
      </c>
      <c r="B132" s="121" t="s">
        <v>2916</v>
      </c>
      <c r="C132" s="121" t="s">
        <v>2019</v>
      </c>
      <c r="D132" s="121" t="s">
        <v>465</v>
      </c>
      <c r="E132" s="121" t="s">
        <v>1613</v>
      </c>
      <c r="F132" s="121" t="s">
        <v>2811</v>
      </c>
      <c r="G132" s="121" t="s">
        <v>2919</v>
      </c>
      <c r="H132" s="121" t="s">
        <v>2900</v>
      </c>
      <c r="I132" s="122" t="s">
        <v>2870</v>
      </c>
      <c r="J132" s="121" t="s">
        <v>2871</v>
      </c>
      <c r="K132" s="94">
        <v>0</v>
      </c>
      <c r="L132" s="95"/>
      <c r="M132" s="95"/>
      <c r="N132" s="94">
        <v>0</v>
      </c>
      <c r="O132" s="95"/>
      <c r="P132" s="95"/>
      <c r="Q132" s="121" t="s">
        <v>2897</v>
      </c>
    </row>
    <row r="133" spans="1:17" ht="21" hidden="1" customHeight="1">
      <c r="A133" s="120">
        <v>44865</v>
      </c>
      <c r="B133" s="121" t="s">
        <v>2916</v>
      </c>
      <c r="C133" s="121" t="s">
        <v>2019</v>
      </c>
      <c r="D133" s="121" t="s">
        <v>465</v>
      </c>
      <c r="E133" s="121" t="s">
        <v>1613</v>
      </c>
      <c r="F133" s="121" t="s">
        <v>2811</v>
      </c>
      <c r="G133" s="121" t="s">
        <v>2919</v>
      </c>
      <c r="H133" s="121" t="s">
        <v>2900</v>
      </c>
      <c r="I133" s="122" t="s">
        <v>2809</v>
      </c>
      <c r="J133" s="121" t="s">
        <v>2810</v>
      </c>
      <c r="K133" s="94">
        <v>4330666.66</v>
      </c>
      <c r="L133" s="94">
        <v>548000</v>
      </c>
      <c r="M133" s="94">
        <v>45666.666666666664</v>
      </c>
      <c r="N133" s="94">
        <v>0</v>
      </c>
      <c r="O133" s="94">
        <v>-45666.666666666664</v>
      </c>
      <c r="P133" s="94">
        <v>-100</v>
      </c>
      <c r="Q133" s="121" t="s">
        <v>2892</v>
      </c>
    </row>
    <row r="134" spans="1:17" ht="21" hidden="1" customHeight="1">
      <c r="A134" s="120">
        <v>44865</v>
      </c>
      <c r="B134" s="121" t="s">
        <v>2916</v>
      </c>
      <c r="C134" s="121" t="s">
        <v>2019</v>
      </c>
      <c r="D134" s="121" t="s">
        <v>465</v>
      </c>
      <c r="E134" s="121" t="s">
        <v>1613</v>
      </c>
      <c r="F134" s="121" t="s">
        <v>2839</v>
      </c>
      <c r="G134" s="121" t="s">
        <v>2919</v>
      </c>
      <c r="H134" s="121" t="s">
        <v>2900</v>
      </c>
      <c r="I134" s="123" t="s">
        <v>2812</v>
      </c>
      <c r="J134" s="121" t="s">
        <v>2813</v>
      </c>
      <c r="K134" s="94">
        <v>6426600.4400000004</v>
      </c>
      <c r="L134" s="94">
        <v>10673686.51</v>
      </c>
      <c r="M134" s="94">
        <v>889473.87583333335</v>
      </c>
      <c r="N134" s="94">
        <v>759418.62</v>
      </c>
      <c r="O134" s="94">
        <v>-130055.25583333331</v>
      </c>
      <c r="P134" s="94">
        <v>-14.62159365967738</v>
      </c>
      <c r="Q134" s="121" t="s">
        <v>2891</v>
      </c>
    </row>
    <row r="135" spans="1:17" ht="21" hidden="1" customHeight="1">
      <c r="A135" s="120">
        <v>44865</v>
      </c>
      <c r="B135" s="121" t="s">
        <v>2916</v>
      </c>
      <c r="C135" s="121" t="s">
        <v>2019</v>
      </c>
      <c r="D135" s="121" t="s">
        <v>465</v>
      </c>
      <c r="E135" s="121" t="s">
        <v>1613</v>
      </c>
      <c r="F135" s="121" t="s">
        <v>2839</v>
      </c>
      <c r="G135" s="121" t="s">
        <v>2919</v>
      </c>
      <c r="H135" s="121" t="s">
        <v>2900</v>
      </c>
      <c r="I135" s="123" t="s">
        <v>2814</v>
      </c>
      <c r="J135" s="121" t="s">
        <v>2815</v>
      </c>
      <c r="K135" s="94">
        <v>2805411.9</v>
      </c>
      <c r="L135" s="94">
        <v>2097940.9</v>
      </c>
      <c r="M135" s="94">
        <v>174828.40833333335</v>
      </c>
      <c r="N135" s="94">
        <v>217106.27</v>
      </c>
      <c r="O135" s="94">
        <v>42277.861666666671</v>
      </c>
      <c r="P135" s="94">
        <v>24.182489602066486</v>
      </c>
      <c r="Q135" s="121" t="s">
        <v>2892</v>
      </c>
    </row>
    <row r="136" spans="1:17" ht="21" hidden="1" customHeight="1">
      <c r="A136" s="120">
        <v>44865</v>
      </c>
      <c r="B136" s="121" t="s">
        <v>2916</v>
      </c>
      <c r="C136" s="121" t="s">
        <v>2019</v>
      </c>
      <c r="D136" s="121" t="s">
        <v>465</v>
      </c>
      <c r="E136" s="121" t="s">
        <v>1613</v>
      </c>
      <c r="F136" s="121" t="s">
        <v>2839</v>
      </c>
      <c r="G136" s="121" t="s">
        <v>2919</v>
      </c>
      <c r="H136" s="121" t="s">
        <v>2900</v>
      </c>
      <c r="I136" s="123" t="s">
        <v>2816</v>
      </c>
      <c r="J136" s="121" t="s">
        <v>2817</v>
      </c>
      <c r="K136" s="94">
        <v>257685.8</v>
      </c>
      <c r="L136" s="94">
        <v>633643.4</v>
      </c>
      <c r="M136" s="94">
        <v>52803.616666666669</v>
      </c>
      <c r="N136" s="94">
        <v>61442.5</v>
      </c>
      <c r="O136" s="94">
        <v>8638.8833333333332</v>
      </c>
      <c r="P136" s="94">
        <v>16.360400818504541</v>
      </c>
      <c r="Q136" s="121" t="s">
        <v>2892</v>
      </c>
    </row>
    <row r="137" spans="1:17" ht="21" hidden="1" customHeight="1">
      <c r="A137" s="120">
        <v>44865</v>
      </c>
      <c r="B137" s="121" t="s">
        <v>2916</v>
      </c>
      <c r="C137" s="121" t="s">
        <v>2019</v>
      </c>
      <c r="D137" s="121" t="s">
        <v>465</v>
      </c>
      <c r="E137" s="121" t="s">
        <v>1613</v>
      </c>
      <c r="F137" s="121" t="s">
        <v>2839</v>
      </c>
      <c r="G137" s="121" t="s">
        <v>2919</v>
      </c>
      <c r="H137" s="121" t="s">
        <v>2900</v>
      </c>
      <c r="I137" s="123" t="s">
        <v>2818</v>
      </c>
      <c r="J137" s="121" t="s">
        <v>2819</v>
      </c>
      <c r="K137" s="94">
        <v>5773940.6600000001</v>
      </c>
      <c r="L137" s="94">
        <v>3582062.38</v>
      </c>
      <c r="M137" s="94">
        <v>298505.19833333336</v>
      </c>
      <c r="N137" s="94">
        <v>112233</v>
      </c>
      <c r="O137" s="94">
        <v>-186272.19833333336</v>
      </c>
      <c r="P137" s="94">
        <v>-62.401659794657178</v>
      </c>
      <c r="Q137" s="121" t="s">
        <v>2891</v>
      </c>
    </row>
    <row r="138" spans="1:17" ht="21" hidden="1" customHeight="1">
      <c r="A138" s="120">
        <v>44865</v>
      </c>
      <c r="B138" s="121" t="s">
        <v>2916</v>
      </c>
      <c r="C138" s="121" t="s">
        <v>2019</v>
      </c>
      <c r="D138" s="121" t="s">
        <v>465</v>
      </c>
      <c r="E138" s="121" t="s">
        <v>1613</v>
      </c>
      <c r="F138" s="121" t="s">
        <v>2839</v>
      </c>
      <c r="G138" s="121" t="s">
        <v>2919</v>
      </c>
      <c r="H138" s="121" t="s">
        <v>2900</v>
      </c>
      <c r="I138" s="123" t="s">
        <v>2820</v>
      </c>
      <c r="J138" s="121" t="s">
        <v>2821</v>
      </c>
      <c r="K138" s="94">
        <v>32592330.379999999</v>
      </c>
      <c r="L138" s="94">
        <v>33635407.68</v>
      </c>
      <c r="M138" s="94">
        <v>2802950.64</v>
      </c>
      <c r="N138" s="94">
        <v>2874990</v>
      </c>
      <c r="O138" s="94">
        <v>72039.360000000001</v>
      </c>
      <c r="P138" s="94">
        <v>2.5701258870545076</v>
      </c>
      <c r="Q138" s="121" t="s">
        <v>2892</v>
      </c>
    </row>
    <row r="139" spans="1:17" ht="21" hidden="1" customHeight="1">
      <c r="A139" s="120">
        <v>44865</v>
      </c>
      <c r="B139" s="121" t="s">
        <v>2916</v>
      </c>
      <c r="C139" s="121" t="s">
        <v>2019</v>
      </c>
      <c r="D139" s="121" t="s">
        <v>465</v>
      </c>
      <c r="E139" s="121" t="s">
        <v>1613</v>
      </c>
      <c r="F139" s="121" t="s">
        <v>2839</v>
      </c>
      <c r="G139" s="121" t="s">
        <v>2919</v>
      </c>
      <c r="H139" s="121" t="s">
        <v>2900</v>
      </c>
      <c r="I139" s="123" t="s">
        <v>2822</v>
      </c>
      <c r="J139" s="121" t="s">
        <v>2846</v>
      </c>
      <c r="K139" s="94">
        <v>6661940.21</v>
      </c>
      <c r="L139" s="94">
        <v>7578958.25</v>
      </c>
      <c r="M139" s="94">
        <v>631579.85416666674</v>
      </c>
      <c r="N139" s="94">
        <v>633700.86</v>
      </c>
      <c r="O139" s="94">
        <v>2121.0058333333336</v>
      </c>
      <c r="P139" s="94">
        <v>0.33582544144506932</v>
      </c>
      <c r="Q139" s="121" t="s">
        <v>2892</v>
      </c>
    </row>
    <row r="140" spans="1:17" ht="21" hidden="1" customHeight="1">
      <c r="A140" s="120">
        <v>44865</v>
      </c>
      <c r="B140" s="121" t="s">
        <v>2916</v>
      </c>
      <c r="C140" s="121" t="s">
        <v>2019</v>
      </c>
      <c r="D140" s="121" t="s">
        <v>465</v>
      </c>
      <c r="E140" s="121" t="s">
        <v>1613</v>
      </c>
      <c r="F140" s="121" t="s">
        <v>2839</v>
      </c>
      <c r="G140" s="121" t="s">
        <v>2919</v>
      </c>
      <c r="H140" s="121" t="s">
        <v>2900</v>
      </c>
      <c r="I140" s="123" t="s">
        <v>2823</v>
      </c>
      <c r="J140" s="121" t="s">
        <v>2824</v>
      </c>
      <c r="K140" s="94">
        <v>13936825.01</v>
      </c>
      <c r="L140" s="94">
        <v>11380887.5</v>
      </c>
      <c r="M140" s="94">
        <v>948407.29166666674</v>
      </c>
      <c r="N140" s="94">
        <v>1654536.61</v>
      </c>
      <c r="O140" s="94">
        <v>706129.31833333336</v>
      </c>
      <c r="P140" s="94">
        <v>74.454227053909463</v>
      </c>
      <c r="Q140" s="121" t="s">
        <v>2892</v>
      </c>
    </row>
    <row r="141" spans="1:17" ht="21" hidden="1" customHeight="1">
      <c r="A141" s="120">
        <v>44865</v>
      </c>
      <c r="B141" s="121" t="s">
        <v>2916</v>
      </c>
      <c r="C141" s="121" t="s">
        <v>2019</v>
      </c>
      <c r="D141" s="121" t="s">
        <v>465</v>
      </c>
      <c r="E141" s="121" t="s">
        <v>1613</v>
      </c>
      <c r="F141" s="121" t="s">
        <v>2839</v>
      </c>
      <c r="G141" s="121" t="s">
        <v>2919</v>
      </c>
      <c r="H141" s="121" t="s">
        <v>2900</v>
      </c>
      <c r="I141" s="123" t="s">
        <v>2825</v>
      </c>
      <c r="J141" s="121" t="s">
        <v>2826</v>
      </c>
      <c r="K141" s="94">
        <v>7163120.9699999997</v>
      </c>
      <c r="L141" s="94">
        <v>6918789.46</v>
      </c>
      <c r="M141" s="94">
        <v>576565.78833333333</v>
      </c>
      <c r="N141" s="94">
        <v>173121.59999999998</v>
      </c>
      <c r="O141" s="94">
        <v>-403444.18833333335</v>
      </c>
      <c r="P141" s="94">
        <v>-69.973660681387472</v>
      </c>
      <c r="Q141" s="121" t="s">
        <v>2891</v>
      </c>
    </row>
    <row r="142" spans="1:17" ht="21" hidden="1" customHeight="1">
      <c r="A142" s="120">
        <v>44865</v>
      </c>
      <c r="B142" s="121" t="s">
        <v>2916</v>
      </c>
      <c r="C142" s="121" t="s">
        <v>2019</v>
      </c>
      <c r="D142" s="121" t="s">
        <v>465</v>
      </c>
      <c r="E142" s="121" t="s">
        <v>1613</v>
      </c>
      <c r="F142" s="121" t="s">
        <v>2839</v>
      </c>
      <c r="G142" s="121" t="s">
        <v>2919</v>
      </c>
      <c r="H142" s="121" t="s">
        <v>2900</v>
      </c>
      <c r="I142" s="123" t="s">
        <v>2827</v>
      </c>
      <c r="J142" s="121" t="s">
        <v>2828</v>
      </c>
      <c r="K142" s="94">
        <v>5916425.9000000004</v>
      </c>
      <c r="L142" s="94">
        <v>7726555.0099999998</v>
      </c>
      <c r="M142" s="94">
        <v>643879.58416666673</v>
      </c>
      <c r="N142" s="94">
        <v>660920.36</v>
      </c>
      <c r="O142" s="94">
        <v>17040.775833333333</v>
      </c>
      <c r="P142" s="94">
        <v>2.6465780640316701</v>
      </c>
      <c r="Q142" s="121" t="s">
        <v>2892</v>
      </c>
    </row>
    <row r="143" spans="1:17" ht="21" hidden="1" customHeight="1">
      <c r="A143" s="120">
        <v>44865</v>
      </c>
      <c r="B143" s="121" t="s">
        <v>2916</v>
      </c>
      <c r="C143" s="121" t="s">
        <v>2019</v>
      </c>
      <c r="D143" s="121" t="s">
        <v>465</v>
      </c>
      <c r="E143" s="121" t="s">
        <v>1613</v>
      </c>
      <c r="F143" s="121" t="s">
        <v>2839</v>
      </c>
      <c r="G143" s="121" t="s">
        <v>2919</v>
      </c>
      <c r="H143" s="121" t="s">
        <v>2900</v>
      </c>
      <c r="I143" s="123" t="s">
        <v>2829</v>
      </c>
      <c r="J143" s="121" t="s">
        <v>2830</v>
      </c>
      <c r="K143" s="94">
        <v>1850080.32</v>
      </c>
      <c r="L143" s="94">
        <v>2136200</v>
      </c>
      <c r="M143" s="94">
        <v>178016.66666666669</v>
      </c>
      <c r="N143" s="94">
        <v>229375.65</v>
      </c>
      <c r="O143" s="94">
        <v>51358.983333333337</v>
      </c>
      <c r="P143" s="94">
        <v>28.850660050557064</v>
      </c>
      <c r="Q143" s="121" t="s">
        <v>2892</v>
      </c>
    </row>
    <row r="144" spans="1:17" ht="21" hidden="1" customHeight="1">
      <c r="A144" s="120">
        <v>44865</v>
      </c>
      <c r="B144" s="121" t="s">
        <v>2916</v>
      </c>
      <c r="C144" s="121" t="s">
        <v>2019</v>
      </c>
      <c r="D144" s="121" t="s">
        <v>465</v>
      </c>
      <c r="E144" s="121" t="s">
        <v>1613</v>
      </c>
      <c r="F144" s="121" t="s">
        <v>2839</v>
      </c>
      <c r="G144" s="121" t="s">
        <v>2919</v>
      </c>
      <c r="H144" s="121" t="s">
        <v>2900</v>
      </c>
      <c r="I144" s="123" t="s">
        <v>2831</v>
      </c>
      <c r="J144" s="121" t="s">
        <v>2832</v>
      </c>
      <c r="K144" s="94">
        <v>3115716.97</v>
      </c>
      <c r="L144" s="94">
        <v>3070361.8</v>
      </c>
      <c r="M144" s="94">
        <v>255863.48333333337</v>
      </c>
      <c r="N144" s="94">
        <v>311464.65999999997</v>
      </c>
      <c r="O144" s="94">
        <v>55601.176666666674</v>
      </c>
      <c r="P144" s="94">
        <v>21.730797979573616</v>
      </c>
      <c r="Q144" s="121" t="s">
        <v>2892</v>
      </c>
    </row>
    <row r="145" spans="1:17" ht="21" hidden="1" customHeight="1">
      <c r="A145" s="120">
        <v>44865</v>
      </c>
      <c r="B145" s="121" t="s">
        <v>2916</v>
      </c>
      <c r="C145" s="121" t="s">
        <v>2019</v>
      </c>
      <c r="D145" s="121" t="s">
        <v>465</v>
      </c>
      <c r="E145" s="121" t="s">
        <v>1613</v>
      </c>
      <c r="F145" s="121" t="s">
        <v>2839</v>
      </c>
      <c r="G145" s="121" t="s">
        <v>2919</v>
      </c>
      <c r="H145" s="121" t="s">
        <v>2900</v>
      </c>
      <c r="I145" s="123" t="s">
        <v>2833</v>
      </c>
      <c r="J145" s="121" t="s">
        <v>2834</v>
      </c>
      <c r="K145" s="94">
        <v>6761487.6500000004</v>
      </c>
      <c r="L145" s="94">
        <v>7361094.1799999997</v>
      </c>
      <c r="M145" s="94">
        <v>613424.51500000001</v>
      </c>
      <c r="N145" s="94">
        <v>640885.10999999987</v>
      </c>
      <c r="O145" s="94">
        <v>27460.595000000001</v>
      </c>
      <c r="P145" s="94">
        <v>4.4766054059642535</v>
      </c>
      <c r="Q145" s="121" t="s">
        <v>2892</v>
      </c>
    </row>
    <row r="146" spans="1:17" ht="21" hidden="1" customHeight="1">
      <c r="A146" s="120">
        <v>44865</v>
      </c>
      <c r="B146" s="121" t="s">
        <v>2916</v>
      </c>
      <c r="C146" s="121" t="s">
        <v>2019</v>
      </c>
      <c r="D146" s="121" t="s">
        <v>465</v>
      </c>
      <c r="E146" s="121" t="s">
        <v>1613</v>
      </c>
      <c r="F146" s="121" t="s">
        <v>2839</v>
      </c>
      <c r="G146" s="121" t="s">
        <v>2919</v>
      </c>
      <c r="H146" s="121" t="s">
        <v>2900</v>
      </c>
      <c r="I146" s="123" t="s">
        <v>2835</v>
      </c>
      <c r="J146" s="121" t="s">
        <v>2836</v>
      </c>
      <c r="K146" s="94">
        <v>47567.62</v>
      </c>
      <c r="L146" s="94">
        <v>9534.94</v>
      </c>
      <c r="M146" s="94">
        <v>794.57833333333326</v>
      </c>
      <c r="N146" s="94">
        <v>529.24</v>
      </c>
      <c r="O146" s="94">
        <v>-265.33833333333331</v>
      </c>
      <c r="P146" s="94">
        <v>-33.3936028962951</v>
      </c>
      <c r="Q146" s="121" t="s">
        <v>2891</v>
      </c>
    </row>
    <row r="147" spans="1:17" ht="21" hidden="1" customHeight="1">
      <c r="A147" s="120">
        <v>44865</v>
      </c>
      <c r="B147" s="121" t="s">
        <v>2916</v>
      </c>
      <c r="C147" s="121" t="s">
        <v>2019</v>
      </c>
      <c r="D147" s="121" t="s">
        <v>465</v>
      </c>
      <c r="E147" s="121" t="s">
        <v>1613</v>
      </c>
      <c r="F147" s="121" t="s">
        <v>2839</v>
      </c>
      <c r="G147" s="121" t="s">
        <v>2919</v>
      </c>
      <c r="H147" s="121" t="s">
        <v>2900</v>
      </c>
      <c r="I147" s="123" t="s">
        <v>2837</v>
      </c>
      <c r="J147" s="121" t="s">
        <v>2838</v>
      </c>
      <c r="K147" s="94">
        <v>6203625</v>
      </c>
      <c r="L147" s="94">
        <v>6726500</v>
      </c>
      <c r="M147" s="94">
        <v>560541.66666666674</v>
      </c>
      <c r="N147" s="94">
        <v>3988085.75</v>
      </c>
      <c r="O147" s="94">
        <v>3427544.0833333335</v>
      </c>
      <c r="P147" s="94">
        <v>611.46999182338504</v>
      </c>
      <c r="Q147" s="121" t="s">
        <v>2892</v>
      </c>
    </row>
    <row r="148" spans="1:17" ht="21" hidden="1" customHeight="1">
      <c r="A148" s="120">
        <v>44865</v>
      </c>
      <c r="B148" s="121" t="s">
        <v>2916</v>
      </c>
      <c r="C148" s="121" t="s">
        <v>2019</v>
      </c>
      <c r="D148" s="121" t="s">
        <v>465</v>
      </c>
      <c r="E148" s="121" t="s">
        <v>1613</v>
      </c>
      <c r="F148" s="121" t="s">
        <v>2839</v>
      </c>
      <c r="G148" s="121" t="s">
        <v>2919</v>
      </c>
      <c r="H148" s="121" t="s">
        <v>2900</v>
      </c>
      <c r="I148" s="123" t="s">
        <v>2872</v>
      </c>
      <c r="J148" s="121" t="s">
        <v>2873</v>
      </c>
      <c r="K148" s="94">
        <v>0</v>
      </c>
      <c r="L148" s="94">
        <v>0</v>
      </c>
      <c r="M148" s="94">
        <v>0</v>
      </c>
      <c r="N148" s="94">
        <v>0</v>
      </c>
      <c r="O148" s="94">
        <v>0</v>
      </c>
      <c r="P148" s="95"/>
      <c r="Q148" s="121" t="s">
        <v>2892</v>
      </c>
    </row>
    <row r="149" spans="1:17" ht="21" hidden="1" customHeight="1">
      <c r="A149" s="120">
        <v>44865</v>
      </c>
      <c r="B149" s="121" t="s">
        <v>2916</v>
      </c>
      <c r="C149" s="121" t="s">
        <v>2019</v>
      </c>
      <c r="D149" s="121" t="s">
        <v>465</v>
      </c>
      <c r="E149" s="121" t="s">
        <v>1613</v>
      </c>
      <c r="F149" s="121" t="s">
        <v>2893</v>
      </c>
      <c r="G149" s="121" t="s">
        <v>2920</v>
      </c>
      <c r="H149" s="121" t="s">
        <v>1944</v>
      </c>
      <c r="I149" s="121" t="s">
        <v>2852</v>
      </c>
      <c r="J149" s="121" t="s">
        <v>2894</v>
      </c>
      <c r="K149" s="94">
        <v>94788007.090000004</v>
      </c>
      <c r="L149" s="94">
        <v>94788007.090000004</v>
      </c>
      <c r="M149" s="94">
        <v>7899000.5908333333</v>
      </c>
      <c r="N149" s="94">
        <v>57811709.739999995</v>
      </c>
      <c r="O149" s="94">
        <v>49912709.149166673</v>
      </c>
      <c r="P149" s="94">
        <v>631.88638328612842</v>
      </c>
      <c r="Q149" s="121" t="s">
        <v>2891</v>
      </c>
    </row>
    <row r="150" spans="1:17" ht="21" hidden="1" customHeight="1">
      <c r="A150" s="120">
        <v>44865</v>
      </c>
      <c r="B150" s="121" t="s">
        <v>2916</v>
      </c>
      <c r="C150" s="121" t="s">
        <v>2019</v>
      </c>
      <c r="D150" s="121" t="s">
        <v>465</v>
      </c>
      <c r="E150" s="121" t="s">
        <v>1613</v>
      </c>
      <c r="F150" s="121" t="s">
        <v>2917</v>
      </c>
      <c r="G150" s="121" t="s">
        <v>2921</v>
      </c>
      <c r="H150" s="121" t="s">
        <v>1944</v>
      </c>
      <c r="I150" s="121" t="s">
        <v>2853</v>
      </c>
      <c r="J150" s="121" t="s">
        <v>2895</v>
      </c>
      <c r="K150" s="94">
        <v>60669214.600000001</v>
      </c>
      <c r="L150" s="94">
        <v>60669214.600000001</v>
      </c>
      <c r="M150" s="94">
        <v>5055767.8833333328</v>
      </c>
      <c r="N150" s="94">
        <v>50277343.040000007</v>
      </c>
      <c r="O150" s="94">
        <v>45221575.156666666</v>
      </c>
      <c r="P150" s="94">
        <v>894.45512927408151</v>
      </c>
      <c r="Q150" s="121" t="s">
        <v>2891</v>
      </c>
    </row>
    <row r="151" spans="1:17" ht="21" hidden="1" customHeight="1">
      <c r="A151" s="120">
        <v>44865</v>
      </c>
      <c r="B151" s="121" t="s">
        <v>2916</v>
      </c>
      <c r="C151" s="121" t="s">
        <v>2019</v>
      </c>
      <c r="D151" s="121" t="s">
        <v>465</v>
      </c>
      <c r="E151" s="121" t="s">
        <v>1613</v>
      </c>
      <c r="F151" s="121" t="s">
        <v>2917</v>
      </c>
      <c r="G151" s="121" t="s">
        <v>2921</v>
      </c>
      <c r="H151" s="121" t="s">
        <v>1944</v>
      </c>
      <c r="I151" s="121" t="s">
        <v>2854</v>
      </c>
      <c r="J151" s="121" t="s">
        <v>2896</v>
      </c>
      <c r="K151" s="94">
        <v>22312029.260000002</v>
      </c>
      <c r="L151" s="94">
        <v>-22312029.260000002</v>
      </c>
      <c r="M151" s="94">
        <v>-1859335.7716666667</v>
      </c>
      <c r="N151" s="94">
        <v>-11415271.209999999</v>
      </c>
      <c r="O151" s="94">
        <v>-9555935.4383333325</v>
      </c>
      <c r="P151" s="94">
        <v>513.94350519958039</v>
      </c>
      <c r="Q151" s="121" t="s">
        <v>2891</v>
      </c>
    </row>
    <row r="152" spans="1:17" ht="21" hidden="1" customHeight="1">
      <c r="A152" s="120">
        <v>44865</v>
      </c>
      <c r="B152" s="121" t="s">
        <v>2916</v>
      </c>
      <c r="C152" s="121" t="s">
        <v>2019</v>
      </c>
      <c r="D152" s="121" t="s">
        <v>467</v>
      </c>
      <c r="E152" s="121" t="s">
        <v>468</v>
      </c>
      <c r="F152" s="121" t="s">
        <v>2811</v>
      </c>
      <c r="G152" s="121" t="s">
        <v>2919</v>
      </c>
      <c r="H152" s="121" t="s">
        <v>2900</v>
      </c>
      <c r="I152" s="123" t="s">
        <v>2790</v>
      </c>
      <c r="J152" s="121" t="s">
        <v>2791</v>
      </c>
      <c r="K152" s="94">
        <v>22169727.98</v>
      </c>
      <c r="L152" s="94">
        <v>18650000</v>
      </c>
      <c r="M152" s="94">
        <v>1554166.6666666667</v>
      </c>
      <c r="N152" s="94">
        <v>508172</v>
      </c>
      <c r="O152" s="94">
        <v>-1045994.6666666666</v>
      </c>
      <c r="P152" s="94">
        <v>-67.302605898123318</v>
      </c>
      <c r="Q152" s="121" t="s">
        <v>2892</v>
      </c>
    </row>
    <row r="153" spans="1:17" ht="21" hidden="1" customHeight="1">
      <c r="A153" s="120">
        <v>44865</v>
      </c>
      <c r="B153" s="121" t="s">
        <v>2916</v>
      </c>
      <c r="C153" s="121" t="s">
        <v>2019</v>
      </c>
      <c r="D153" s="121" t="s">
        <v>467</v>
      </c>
      <c r="E153" s="121" t="s">
        <v>468</v>
      </c>
      <c r="F153" s="121" t="s">
        <v>2811</v>
      </c>
      <c r="G153" s="121" t="s">
        <v>2919</v>
      </c>
      <c r="H153" s="121" t="s">
        <v>2900</v>
      </c>
      <c r="I153" s="123" t="s">
        <v>2792</v>
      </c>
      <c r="J153" s="121" t="s">
        <v>2793</v>
      </c>
      <c r="K153" s="94">
        <v>102066.66</v>
      </c>
      <c r="L153" s="94">
        <v>130000</v>
      </c>
      <c r="M153" s="94">
        <v>10833.333333333332</v>
      </c>
      <c r="N153" s="94">
        <v>0</v>
      </c>
      <c r="O153" s="94">
        <v>-10833.333333333332</v>
      </c>
      <c r="P153" s="94">
        <v>-100</v>
      </c>
      <c r="Q153" s="121" t="s">
        <v>2892</v>
      </c>
    </row>
    <row r="154" spans="1:17" ht="21" hidden="1" customHeight="1">
      <c r="A154" s="120">
        <v>44865</v>
      </c>
      <c r="B154" s="121" t="s">
        <v>2916</v>
      </c>
      <c r="C154" s="121" t="s">
        <v>2019</v>
      </c>
      <c r="D154" s="121" t="s">
        <v>467</v>
      </c>
      <c r="E154" s="121" t="s">
        <v>468</v>
      </c>
      <c r="F154" s="121" t="s">
        <v>2811</v>
      </c>
      <c r="G154" s="121" t="s">
        <v>2919</v>
      </c>
      <c r="H154" s="121" t="s">
        <v>2900</v>
      </c>
      <c r="I154" s="123" t="s">
        <v>2794</v>
      </c>
      <c r="J154" s="121" t="s">
        <v>2795</v>
      </c>
      <c r="K154" s="94">
        <v>108852</v>
      </c>
      <c r="L154" s="94">
        <v>200000</v>
      </c>
      <c r="M154" s="94">
        <v>16666.666666666668</v>
      </c>
      <c r="N154" s="94">
        <v>0</v>
      </c>
      <c r="O154" s="94">
        <v>-16666.666666666668</v>
      </c>
      <c r="P154" s="94">
        <v>-100</v>
      </c>
      <c r="Q154" s="121" t="s">
        <v>2892</v>
      </c>
    </row>
    <row r="155" spans="1:17" ht="21" hidden="1" customHeight="1">
      <c r="A155" s="120">
        <v>44865</v>
      </c>
      <c r="B155" s="121" t="s">
        <v>2916</v>
      </c>
      <c r="C155" s="121" t="s">
        <v>2019</v>
      </c>
      <c r="D155" s="121" t="s">
        <v>467</v>
      </c>
      <c r="E155" s="121" t="s">
        <v>468</v>
      </c>
      <c r="F155" s="121" t="s">
        <v>2811</v>
      </c>
      <c r="G155" s="121" t="s">
        <v>2919</v>
      </c>
      <c r="H155" s="121" t="s">
        <v>2900</v>
      </c>
      <c r="I155" s="123" t="s">
        <v>2865</v>
      </c>
      <c r="J155" s="121" t="s">
        <v>2796</v>
      </c>
      <c r="K155" s="94">
        <v>499002</v>
      </c>
      <c r="L155" s="94">
        <v>610000</v>
      </c>
      <c r="M155" s="94">
        <v>50833.333333333336</v>
      </c>
      <c r="N155" s="94">
        <v>46776.69</v>
      </c>
      <c r="O155" s="94">
        <v>-4056.6433333333334</v>
      </c>
      <c r="P155" s="94">
        <v>-7.9802819672131147</v>
      </c>
      <c r="Q155" s="121" t="s">
        <v>2892</v>
      </c>
    </row>
    <row r="156" spans="1:17" ht="21" hidden="1" customHeight="1">
      <c r="A156" s="120">
        <v>44865</v>
      </c>
      <c r="B156" s="121" t="s">
        <v>2916</v>
      </c>
      <c r="C156" s="121" t="s">
        <v>2019</v>
      </c>
      <c r="D156" s="121" t="s">
        <v>467</v>
      </c>
      <c r="E156" s="121" t="s">
        <v>468</v>
      </c>
      <c r="F156" s="121" t="s">
        <v>2811</v>
      </c>
      <c r="G156" s="121" t="s">
        <v>2919</v>
      </c>
      <c r="H156" s="121" t="s">
        <v>2900</v>
      </c>
      <c r="I156" s="123" t="s">
        <v>2797</v>
      </c>
      <c r="J156" s="121" t="s">
        <v>2798</v>
      </c>
      <c r="K156" s="94">
        <v>4479241.5999999996</v>
      </c>
      <c r="L156" s="94">
        <v>5000000</v>
      </c>
      <c r="M156" s="94">
        <v>416666.66666666669</v>
      </c>
      <c r="N156" s="94">
        <v>207848.22</v>
      </c>
      <c r="O156" s="94">
        <v>-208818.44666666668</v>
      </c>
      <c r="P156" s="94">
        <v>-50.116427199999997</v>
      </c>
      <c r="Q156" s="121" t="s">
        <v>2892</v>
      </c>
    </row>
    <row r="157" spans="1:17" ht="21" hidden="1" customHeight="1">
      <c r="A157" s="120">
        <v>44865</v>
      </c>
      <c r="B157" s="121" t="s">
        <v>2916</v>
      </c>
      <c r="C157" s="121" t="s">
        <v>2019</v>
      </c>
      <c r="D157" s="121" t="s">
        <v>467</v>
      </c>
      <c r="E157" s="121" t="s">
        <v>468</v>
      </c>
      <c r="F157" s="121" t="s">
        <v>2811</v>
      </c>
      <c r="G157" s="121" t="s">
        <v>2919</v>
      </c>
      <c r="H157" s="121" t="s">
        <v>2900</v>
      </c>
      <c r="I157" s="123" t="s">
        <v>2799</v>
      </c>
      <c r="J157" s="121" t="s">
        <v>2800</v>
      </c>
      <c r="K157" s="94">
        <v>8443244.6600000001</v>
      </c>
      <c r="L157" s="94">
        <v>891000</v>
      </c>
      <c r="M157" s="94">
        <v>74250</v>
      </c>
      <c r="N157" s="94">
        <v>30429.300000000003</v>
      </c>
      <c r="O157" s="94">
        <v>-43820.7</v>
      </c>
      <c r="P157" s="94">
        <v>-59.017777777777781</v>
      </c>
      <c r="Q157" s="121" t="s">
        <v>2892</v>
      </c>
    </row>
    <row r="158" spans="1:17" ht="21" hidden="1" customHeight="1">
      <c r="A158" s="120">
        <v>44865</v>
      </c>
      <c r="B158" s="121" t="s">
        <v>2916</v>
      </c>
      <c r="C158" s="121" t="s">
        <v>2019</v>
      </c>
      <c r="D158" s="121" t="s">
        <v>467</v>
      </c>
      <c r="E158" s="121" t="s">
        <v>468</v>
      </c>
      <c r="F158" s="121" t="s">
        <v>2811</v>
      </c>
      <c r="G158" s="121" t="s">
        <v>2919</v>
      </c>
      <c r="H158" s="121" t="s">
        <v>2900</v>
      </c>
      <c r="I158" s="123" t="s">
        <v>2801</v>
      </c>
      <c r="J158" s="121" t="s">
        <v>2802</v>
      </c>
      <c r="K158" s="94">
        <v>227812</v>
      </c>
      <c r="L158" s="94">
        <v>47000</v>
      </c>
      <c r="M158" s="94">
        <v>3916.6666666666661</v>
      </c>
      <c r="N158" s="94">
        <v>0</v>
      </c>
      <c r="O158" s="94">
        <v>-3916.6666666666661</v>
      </c>
      <c r="P158" s="94">
        <v>-100</v>
      </c>
      <c r="Q158" s="121" t="s">
        <v>2892</v>
      </c>
    </row>
    <row r="159" spans="1:17" ht="21" hidden="1" customHeight="1">
      <c r="A159" s="120">
        <v>44865</v>
      </c>
      <c r="B159" s="121" t="s">
        <v>2916</v>
      </c>
      <c r="C159" s="121" t="s">
        <v>2019</v>
      </c>
      <c r="D159" s="121" t="s">
        <v>467</v>
      </c>
      <c r="E159" s="121" t="s">
        <v>468</v>
      </c>
      <c r="F159" s="121" t="s">
        <v>2811</v>
      </c>
      <c r="G159" s="121" t="s">
        <v>2919</v>
      </c>
      <c r="H159" s="121" t="s">
        <v>2900</v>
      </c>
      <c r="I159" s="123" t="s">
        <v>2803</v>
      </c>
      <c r="J159" s="121" t="s">
        <v>2804</v>
      </c>
      <c r="K159" s="94">
        <v>7873934.5599999996</v>
      </c>
      <c r="L159" s="94">
        <v>1950000</v>
      </c>
      <c r="M159" s="94">
        <v>162500</v>
      </c>
      <c r="N159" s="94">
        <v>194652.75</v>
      </c>
      <c r="O159" s="94">
        <v>32152.75</v>
      </c>
      <c r="P159" s="94">
        <v>19.786307692307691</v>
      </c>
      <c r="Q159" s="121" t="s">
        <v>2891</v>
      </c>
    </row>
    <row r="160" spans="1:17" ht="21" hidden="1" customHeight="1">
      <c r="A160" s="120">
        <v>44865</v>
      </c>
      <c r="B160" s="121" t="s">
        <v>2916</v>
      </c>
      <c r="C160" s="121" t="s">
        <v>2019</v>
      </c>
      <c r="D160" s="121" t="s">
        <v>467</v>
      </c>
      <c r="E160" s="121" t="s">
        <v>468</v>
      </c>
      <c r="F160" s="121" t="s">
        <v>2811</v>
      </c>
      <c r="G160" s="121" t="s">
        <v>2919</v>
      </c>
      <c r="H160" s="121" t="s">
        <v>2900</v>
      </c>
      <c r="I160" s="123" t="s">
        <v>2805</v>
      </c>
      <c r="J160" s="121" t="s">
        <v>2806</v>
      </c>
      <c r="K160" s="94">
        <v>37847140</v>
      </c>
      <c r="L160" s="94">
        <v>38688800</v>
      </c>
      <c r="M160" s="94">
        <v>3224066.6666666665</v>
      </c>
      <c r="N160" s="94">
        <v>3128890</v>
      </c>
      <c r="O160" s="94">
        <v>-95176.666666666672</v>
      </c>
      <c r="P160" s="94">
        <v>-2.9520688157813115</v>
      </c>
      <c r="Q160" s="121" t="s">
        <v>2892</v>
      </c>
    </row>
    <row r="161" spans="1:17" ht="21" hidden="1" customHeight="1">
      <c r="A161" s="120">
        <v>44865</v>
      </c>
      <c r="B161" s="121" t="s">
        <v>2916</v>
      </c>
      <c r="C161" s="121" t="s">
        <v>2019</v>
      </c>
      <c r="D161" s="121" t="s">
        <v>467</v>
      </c>
      <c r="E161" s="121" t="s">
        <v>468</v>
      </c>
      <c r="F161" s="121" t="s">
        <v>2811</v>
      </c>
      <c r="G161" s="121" t="s">
        <v>2919</v>
      </c>
      <c r="H161" s="121" t="s">
        <v>2900</v>
      </c>
      <c r="I161" s="123" t="s">
        <v>2807</v>
      </c>
      <c r="J161" s="121" t="s">
        <v>2808</v>
      </c>
      <c r="K161" s="94">
        <v>10484784.859999999</v>
      </c>
      <c r="L161" s="94">
        <v>16573800</v>
      </c>
      <c r="M161" s="94">
        <v>1381150</v>
      </c>
      <c r="N161" s="94">
        <v>731051.2</v>
      </c>
      <c r="O161" s="94">
        <v>-650098.80000000005</v>
      </c>
      <c r="P161" s="94">
        <v>-47.069384208811499</v>
      </c>
      <c r="Q161" s="121" t="s">
        <v>2892</v>
      </c>
    </row>
    <row r="162" spans="1:17" ht="21" hidden="1" customHeight="1">
      <c r="A162" s="120">
        <v>44865</v>
      </c>
      <c r="B162" s="121" t="s">
        <v>2916</v>
      </c>
      <c r="C162" s="121" t="s">
        <v>2019</v>
      </c>
      <c r="D162" s="121" t="s">
        <v>467</v>
      </c>
      <c r="E162" s="121" t="s">
        <v>468</v>
      </c>
      <c r="F162" s="121" t="s">
        <v>2811</v>
      </c>
      <c r="G162" s="121" t="s">
        <v>2919</v>
      </c>
      <c r="H162" s="121" t="s">
        <v>2900</v>
      </c>
      <c r="I162" s="123" t="s">
        <v>2870</v>
      </c>
      <c r="J162" s="121" t="s">
        <v>2871</v>
      </c>
      <c r="K162" s="94">
        <v>0</v>
      </c>
      <c r="L162" s="95"/>
      <c r="M162" s="95"/>
      <c r="N162" s="94">
        <v>0</v>
      </c>
      <c r="O162" s="95"/>
      <c r="P162" s="95"/>
      <c r="Q162" s="121" t="s">
        <v>2897</v>
      </c>
    </row>
    <row r="163" spans="1:17" ht="21" hidden="1" customHeight="1">
      <c r="A163" s="120">
        <v>44865</v>
      </c>
      <c r="B163" s="121" t="s">
        <v>2916</v>
      </c>
      <c r="C163" s="121" t="s">
        <v>2019</v>
      </c>
      <c r="D163" s="121" t="s">
        <v>467</v>
      </c>
      <c r="E163" s="121" t="s">
        <v>468</v>
      </c>
      <c r="F163" s="121" t="s">
        <v>2811</v>
      </c>
      <c r="G163" s="121" t="s">
        <v>2919</v>
      </c>
      <c r="H163" s="121" t="s">
        <v>2900</v>
      </c>
      <c r="I163" s="123" t="s">
        <v>2809</v>
      </c>
      <c r="J163" s="121" t="s">
        <v>2810</v>
      </c>
      <c r="K163" s="94">
        <v>985466.66</v>
      </c>
      <c r="L163" s="94">
        <v>481400</v>
      </c>
      <c r="M163" s="94">
        <v>40116.666666666664</v>
      </c>
      <c r="N163" s="94">
        <v>0</v>
      </c>
      <c r="O163" s="94">
        <v>-40116.666666666664</v>
      </c>
      <c r="P163" s="94">
        <v>-100</v>
      </c>
      <c r="Q163" s="121" t="s">
        <v>2892</v>
      </c>
    </row>
    <row r="164" spans="1:17" ht="21" hidden="1" customHeight="1">
      <c r="A164" s="120">
        <v>44865</v>
      </c>
      <c r="B164" s="121" t="s">
        <v>2916</v>
      </c>
      <c r="C164" s="121" t="s">
        <v>2019</v>
      </c>
      <c r="D164" s="121" t="s">
        <v>467</v>
      </c>
      <c r="E164" s="121" t="s">
        <v>468</v>
      </c>
      <c r="F164" s="121" t="s">
        <v>2839</v>
      </c>
      <c r="G164" s="121" t="s">
        <v>2919</v>
      </c>
      <c r="H164" s="121" t="s">
        <v>2900</v>
      </c>
      <c r="I164" s="122" t="s">
        <v>2812</v>
      </c>
      <c r="J164" s="121" t="s">
        <v>2813</v>
      </c>
      <c r="K164" s="94">
        <v>5082507.28</v>
      </c>
      <c r="L164" s="94">
        <v>5500000</v>
      </c>
      <c r="M164" s="94">
        <v>458333.33333333331</v>
      </c>
      <c r="N164" s="94">
        <v>545970.27</v>
      </c>
      <c r="O164" s="94">
        <v>87636.936666666676</v>
      </c>
      <c r="P164" s="94">
        <v>19.120786181818183</v>
      </c>
      <c r="Q164" s="121" t="s">
        <v>2892</v>
      </c>
    </row>
    <row r="165" spans="1:17" ht="21" hidden="1" customHeight="1">
      <c r="A165" s="120">
        <v>44865</v>
      </c>
      <c r="B165" s="121" t="s">
        <v>2916</v>
      </c>
      <c r="C165" s="121" t="s">
        <v>2019</v>
      </c>
      <c r="D165" s="121" t="s">
        <v>467</v>
      </c>
      <c r="E165" s="121" t="s">
        <v>468</v>
      </c>
      <c r="F165" s="121" t="s">
        <v>2839</v>
      </c>
      <c r="G165" s="121" t="s">
        <v>2919</v>
      </c>
      <c r="H165" s="121" t="s">
        <v>2900</v>
      </c>
      <c r="I165" s="122" t="s">
        <v>2814</v>
      </c>
      <c r="J165" s="121" t="s">
        <v>2815</v>
      </c>
      <c r="K165" s="94">
        <v>1173747.02</v>
      </c>
      <c r="L165" s="94">
        <v>2000000</v>
      </c>
      <c r="M165" s="94">
        <v>166666.66666666669</v>
      </c>
      <c r="N165" s="94">
        <v>51696.3</v>
      </c>
      <c r="O165" s="94">
        <v>-114970.36666666667</v>
      </c>
      <c r="P165" s="94">
        <v>-68.982219999999998</v>
      </c>
      <c r="Q165" s="121" t="s">
        <v>2891</v>
      </c>
    </row>
    <row r="166" spans="1:17" ht="21" hidden="1" customHeight="1">
      <c r="A166" s="120">
        <v>44865</v>
      </c>
      <c r="B166" s="121" t="s">
        <v>2916</v>
      </c>
      <c r="C166" s="121" t="s">
        <v>2019</v>
      </c>
      <c r="D166" s="121" t="s">
        <v>467</v>
      </c>
      <c r="E166" s="121" t="s">
        <v>468</v>
      </c>
      <c r="F166" s="121" t="s">
        <v>2839</v>
      </c>
      <c r="G166" s="121" t="s">
        <v>2919</v>
      </c>
      <c r="H166" s="121" t="s">
        <v>2900</v>
      </c>
      <c r="I166" s="122" t="s">
        <v>2816</v>
      </c>
      <c r="J166" s="121" t="s">
        <v>2817</v>
      </c>
      <c r="K166" s="94">
        <v>255127.98</v>
      </c>
      <c r="L166" s="94">
        <v>400000</v>
      </c>
      <c r="M166" s="94">
        <v>33333.333333333336</v>
      </c>
      <c r="N166" s="94">
        <v>0</v>
      </c>
      <c r="O166" s="94">
        <v>-33333.333333333336</v>
      </c>
      <c r="P166" s="94">
        <v>-100</v>
      </c>
      <c r="Q166" s="121" t="s">
        <v>2891</v>
      </c>
    </row>
    <row r="167" spans="1:17" ht="21" hidden="1" customHeight="1">
      <c r="A167" s="120">
        <v>44865</v>
      </c>
      <c r="B167" s="121" t="s">
        <v>2916</v>
      </c>
      <c r="C167" s="121" t="s">
        <v>2019</v>
      </c>
      <c r="D167" s="121" t="s">
        <v>467</v>
      </c>
      <c r="E167" s="121" t="s">
        <v>468</v>
      </c>
      <c r="F167" s="121" t="s">
        <v>2839</v>
      </c>
      <c r="G167" s="121" t="s">
        <v>2919</v>
      </c>
      <c r="H167" s="121" t="s">
        <v>2900</v>
      </c>
      <c r="I167" s="122" t="s">
        <v>2818</v>
      </c>
      <c r="J167" s="121" t="s">
        <v>2819</v>
      </c>
      <c r="K167" s="94">
        <v>2556877.33</v>
      </c>
      <c r="L167" s="94">
        <v>3000000</v>
      </c>
      <c r="M167" s="94">
        <v>250000</v>
      </c>
      <c r="N167" s="94">
        <v>408694.6</v>
      </c>
      <c r="O167" s="94">
        <v>158694.6</v>
      </c>
      <c r="P167" s="94">
        <v>63.47784</v>
      </c>
      <c r="Q167" s="121" t="s">
        <v>2892</v>
      </c>
    </row>
    <row r="168" spans="1:17" ht="21" hidden="1" customHeight="1">
      <c r="A168" s="120">
        <v>44865</v>
      </c>
      <c r="B168" s="121" t="s">
        <v>2916</v>
      </c>
      <c r="C168" s="121" t="s">
        <v>2019</v>
      </c>
      <c r="D168" s="121" t="s">
        <v>467</v>
      </c>
      <c r="E168" s="121" t="s">
        <v>468</v>
      </c>
      <c r="F168" s="121" t="s">
        <v>2839</v>
      </c>
      <c r="G168" s="121" t="s">
        <v>2919</v>
      </c>
      <c r="H168" s="121" t="s">
        <v>2900</v>
      </c>
      <c r="I168" s="122" t="s">
        <v>2820</v>
      </c>
      <c r="J168" s="121" t="s">
        <v>2821</v>
      </c>
      <c r="K168" s="94">
        <v>37989425.280000001</v>
      </c>
      <c r="L168" s="94">
        <v>38688800</v>
      </c>
      <c r="M168" s="94">
        <v>3224066.6666666665</v>
      </c>
      <c r="N168" s="94">
        <v>3128890</v>
      </c>
      <c r="O168" s="94">
        <v>-95176.666666666672</v>
      </c>
      <c r="P168" s="94">
        <v>-2.9520688157813115</v>
      </c>
      <c r="Q168" s="121" t="s">
        <v>2891</v>
      </c>
    </row>
    <row r="169" spans="1:17" ht="21" hidden="1" customHeight="1">
      <c r="A169" s="120">
        <v>44865</v>
      </c>
      <c r="B169" s="121" t="s">
        <v>2916</v>
      </c>
      <c r="C169" s="121" t="s">
        <v>2019</v>
      </c>
      <c r="D169" s="121" t="s">
        <v>467</v>
      </c>
      <c r="E169" s="121" t="s">
        <v>468</v>
      </c>
      <c r="F169" s="121" t="s">
        <v>2839</v>
      </c>
      <c r="G169" s="121" t="s">
        <v>2919</v>
      </c>
      <c r="H169" s="121" t="s">
        <v>2900</v>
      </c>
      <c r="I169" s="122" t="s">
        <v>2822</v>
      </c>
      <c r="J169" s="121" t="s">
        <v>2846</v>
      </c>
      <c r="K169" s="94">
        <v>3609966.66</v>
      </c>
      <c r="L169" s="94">
        <v>4150000</v>
      </c>
      <c r="M169" s="94">
        <v>345833.33333333337</v>
      </c>
      <c r="N169" s="94">
        <v>319569</v>
      </c>
      <c r="O169" s="94">
        <v>-26264.333333333336</v>
      </c>
      <c r="P169" s="94">
        <v>-7.5945060240963853</v>
      </c>
      <c r="Q169" s="121" t="s">
        <v>2891</v>
      </c>
    </row>
    <row r="170" spans="1:17" ht="21" hidden="1" customHeight="1">
      <c r="A170" s="120">
        <v>44865</v>
      </c>
      <c r="B170" s="121" t="s">
        <v>2916</v>
      </c>
      <c r="C170" s="121" t="s">
        <v>2019</v>
      </c>
      <c r="D170" s="121" t="s">
        <v>467</v>
      </c>
      <c r="E170" s="121" t="s">
        <v>468</v>
      </c>
      <c r="F170" s="121" t="s">
        <v>2839</v>
      </c>
      <c r="G170" s="121" t="s">
        <v>2919</v>
      </c>
      <c r="H170" s="121" t="s">
        <v>2900</v>
      </c>
      <c r="I170" s="122" t="s">
        <v>2823</v>
      </c>
      <c r="J170" s="121" t="s">
        <v>2824</v>
      </c>
      <c r="K170" s="94">
        <v>9757432.6600000001</v>
      </c>
      <c r="L170" s="94">
        <v>9930000</v>
      </c>
      <c r="M170" s="94">
        <v>827500</v>
      </c>
      <c r="N170" s="94">
        <v>999002.5</v>
      </c>
      <c r="O170" s="94">
        <v>171502.5</v>
      </c>
      <c r="P170" s="94">
        <v>20.72537764350453</v>
      </c>
      <c r="Q170" s="121" t="s">
        <v>2892</v>
      </c>
    </row>
    <row r="171" spans="1:17" ht="21" hidden="1" customHeight="1">
      <c r="A171" s="120">
        <v>44865</v>
      </c>
      <c r="B171" s="121" t="s">
        <v>2916</v>
      </c>
      <c r="C171" s="121" t="s">
        <v>2019</v>
      </c>
      <c r="D171" s="121" t="s">
        <v>467</v>
      </c>
      <c r="E171" s="121" t="s">
        <v>468</v>
      </c>
      <c r="F171" s="121" t="s">
        <v>2839</v>
      </c>
      <c r="G171" s="121" t="s">
        <v>2919</v>
      </c>
      <c r="H171" s="121" t="s">
        <v>2900</v>
      </c>
      <c r="I171" s="122" t="s">
        <v>2825</v>
      </c>
      <c r="J171" s="121" t="s">
        <v>2826</v>
      </c>
      <c r="K171" s="94">
        <v>3608539.86</v>
      </c>
      <c r="L171" s="94">
        <v>1946000</v>
      </c>
      <c r="M171" s="94">
        <v>162166.66666666669</v>
      </c>
      <c r="N171" s="94">
        <v>160981.20000000001</v>
      </c>
      <c r="O171" s="94">
        <v>-1185.4666666666667</v>
      </c>
      <c r="P171" s="94">
        <v>-0.73101747173689624</v>
      </c>
      <c r="Q171" s="121" t="s">
        <v>2891</v>
      </c>
    </row>
    <row r="172" spans="1:17" ht="21" hidden="1" customHeight="1">
      <c r="A172" s="120">
        <v>44865</v>
      </c>
      <c r="B172" s="121" t="s">
        <v>2916</v>
      </c>
      <c r="C172" s="121" t="s">
        <v>2019</v>
      </c>
      <c r="D172" s="121" t="s">
        <v>467</v>
      </c>
      <c r="E172" s="121" t="s">
        <v>468</v>
      </c>
      <c r="F172" s="121" t="s">
        <v>2839</v>
      </c>
      <c r="G172" s="121" t="s">
        <v>2919</v>
      </c>
      <c r="H172" s="121" t="s">
        <v>2900</v>
      </c>
      <c r="I172" s="122" t="s">
        <v>2827</v>
      </c>
      <c r="J172" s="121" t="s">
        <v>2828</v>
      </c>
      <c r="K172" s="94">
        <v>3051945.3</v>
      </c>
      <c r="L172" s="94">
        <v>4912300</v>
      </c>
      <c r="M172" s="94">
        <v>409358.33333333337</v>
      </c>
      <c r="N172" s="94">
        <v>79443.97</v>
      </c>
      <c r="O172" s="94">
        <v>-329914.36333333334</v>
      </c>
      <c r="P172" s="94">
        <v>-80.593049284449236</v>
      </c>
      <c r="Q172" s="121" t="s">
        <v>2891</v>
      </c>
    </row>
    <row r="173" spans="1:17" ht="21" hidden="1" customHeight="1">
      <c r="A173" s="120">
        <v>44865</v>
      </c>
      <c r="B173" s="121" t="s">
        <v>2916</v>
      </c>
      <c r="C173" s="121" t="s">
        <v>2019</v>
      </c>
      <c r="D173" s="121" t="s">
        <v>467</v>
      </c>
      <c r="E173" s="121" t="s">
        <v>468</v>
      </c>
      <c r="F173" s="121" t="s">
        <v>2839</v>
      </c>
      <c r="G173" s="121" t="s">
        <v>2919</v>
      </c>
      <c r="H173" s="121" t="s">
        <v>2900</v>
      </c>
      <c r="I173" s="122" t="s">
        <v>2829</v>
      </c>
      <c r="J173" s="121" t="s">
        <v>2830</v>
      </c>
      <c r="K173" s="94">
        <v>1560159.29</v>
      </c>
      <c r="L173" s="94">
        <v>1778000</v>
      </c>
      <c r="M173" s="94">
        <v>148166.66666666666</v>
      </c>
      <c r="N173" s="94">
        <v>153502.09</v>
      </c>
      <c r="O173" s="94">
        <v>5335.4233333333332</v>
      </c>
      <c r="P173" s="94">
        <v>3.6009606299212598</v>
      </c>
      <c r="Q173" s="121" t="s">
        <v>2892</v>
      </c>
    </row>
    <row r="174" spans="1:17" ht="21" hidden="1" customHeight="1">
      <c r="A174" s="120">
        <v>44865</v>
      </c>
      <c r="B174" s="121" t="s">
        <v>2916</v>
      </c>
      <c r="C174" s="121" t="s">
        <v>2019</v>
      </c>
      <c r="D174" s="121" t="s">
        <v>467</v>
      </c>
      <c r="E174" s="121" t="s">
        <v>468</v>
      </c>
      <c r="F174" s="121" t="s">
        <v>2839</v>
      </c>
      <c r="G174" s="121" t="s">
        <v>2919</v>
      </c>
      <c r="H174" s="121" t="s">
        <v>2900</v>
      </c>
      <c r="I174" s="122" t="s">
        <v>2831</v>
      </c>
      <c r="J174" s="121" t="s">
        <v>2832</v>
      </c>
      <c r="K174" s="94">
        <v>1829066.94</v>
      </c>
      <c r="L174" s="94">
        <v>2015000</v>
      </c>
      <c r="M174" s="94">
        <v>167916.66666666669</v>
      </c>
      <c r="N174" s="94">
        <v>21068</v>
      </c>
      <c r="O174" s="94">
        <v>-146848.66666666666</v>
      </c>
      <c r="P174" s="94">
        <v>-87.453300248138945</v>
      </c>
      <c r="Q174" s="121" t="s">
        <v>2891</v>
      </c>
    </row>
    <row r="175" spans="1:17" ht="21" hidden="1" customHeight="1">
      <c r="A175" s="120">
        <v>44865</v>
      </c>
      <c r="B175" s="121" t="s">
        <v>2916</v>
      </c>
      <c r="C175" s="121" t="s">
        <v>2019</v>
      </c>
      <c r="D175" s="121" t="s">
        <v>467</v>
      </c>
      <c r="E175" s="121" t="s">
        <v>468</v>
      </c>
      <c r="F175" s="121" t="s">
        <v>2839</v>
      </c>
      <c r="G175" s="121" t="s">
        <v>2919</v>
      </c>
      <c r="H175" s="121" t="s">
        <v>2900</v>
      </c>
      <c r="I175" s="122" t="s">
        <v>2833</v>
      </c>
      <c r="J175" s="121" t="s">
        <v>2834</v>
      </c>
      <c r="K175" s="94">
        <v>3802421.16</v>
      </c>
      <c r="L175" s="94">
        <v>3960000</v>
      </c>
      <c r="M175" s="94">
        <v>330000</v>
      </c>
      <c r="N175" s="94">
        <v>319786.81</v>
      </c>
      <c r="O175" s="94">
        <v>-10213.19</v>
      </c>
      <c r="P175" s="94">
        <v>-3.0949060606060605</v>
      </c>
      <c r="Q175" s="121" t="s">
        <v>2891</v>
      </c>
    </row>
    <row r="176" spans="1:17" ht="21" hidden="1" customHeight="1">
      <c r="A176" s="120">
        <v>44865</v>
      </c>
      <c r="B176" s="121" t="s">
        <v>2916</v>
      </c>
      <c r="C176" s="121" t="s">
        <v>2019</v>
      </c>
      <c r="D176" s="121" t="s">
        <v>467</v>
      </c>
      <c r="E176" s="121" t="s">
        <v>468</v>
      </c>
      <c r="F176" s="121" t="s">
        <v>2839</v>
      </c>
      <c r="G176" s="121" t="s">
        <v>2919</v>
      </c>
      <c r="H176" s="121" t="s">
        <v>2900</v>
      </c>
      <c r="I176" s="122" t="s">
        <v>2835</v>
      </c>
      <c r="J176" s="121" t="s">
        <v>2836</v>
      </c>
      <c r="K176" s="94">
        <v>974.04</v>
      </c>
      <c r="L176" s="95"/>
      <c r="M176" s="95"/>
      <c r="N176" s="94">
        <v>0</v>
      </c>
      <c r="O176" s="95"/>
      <c r="P176" s="95"/>
      <c r="Q176" s="121" t="s">
        <v>2897</v>
      </c>
    </row>
    <row r="177" spans="1:17" ht="21" hidden="1" customHeight="1">
      <c r="A177" s="120">
        <v>44865</v>
      </c>
      <c r="B177" s="121" t="s">
        <v>2916</v>
      </c>
      <c r="C177" s="121" t="s">
        <v>2019</v>
      </c>
      <c r="D177" s="121" t="s">
        <v>467</v>
      </c>
      <c r="E177" s="121" t="s">
        <v>468</v>
      </c>
      <c r="F177" s="121" t="s">
        <v>2839</v>
      </c>
      <c r="G177" s="121" t="s">
        <v>2919</v>
      </c>
      <c r="H177" s="121" t="s">
        <v>2900</v>
      </c>
      <c r="I177" s="122" t="s">
        <v>2837</v>
      </c>
      <c r="J177" s="121" t="s">
        <v>2838</v>
      </c>
      <c r="K177" s="94">
        <v>6680455.54</v>
      </c>
      <c r="L177" s="94">
        <v>7110000</v>
      </c>
      <c r="M177" s="94">
        <v>592500</v>
      </c>
      <c r="N177" s="94">
        <v>0</v>
      </c>
      <c r="O177" s="94">
        <v>-592500</v>
      </c>
      <c r="P177" s="94">
        <v>-100</v>
      </c>
      <c r="Q177" s="121" t="s">
        <v>2891</v>
      </c>
    </row>
    <row r="178" spans="1:17" ht="21" hidden="1" customHeight="1">
      <c r="A178" s="120">
        <v>44865</v>
      </c>
      <c r="B178" s="121" t="s">
        <v>2916</v>
      </c>
      <c r="C178" s="121" t="s">
        <v>2019</v>
      </c>
      <c r="D178" s="121" t="s">
        <v>467</v>
      </c>
      <c r="E178" s="121" t="s">
        <v>468</v>
      </c>
      <c r="F178" s="121" t="s">
        <v>2839</v>
      </c>
      <c r="G178" s="121" t="s">
        <v>2919</v>
      </c>
      <c r="H178" s="121" t="s">
        <v>2900</v>
      </c>
      <c r="I178" s="122" t="s">
        <v>2872</v>
      </c>
      <c r="J178" s="121" t="s">
        <v>2873</v>
      </c>
      <c r="K178" s="94">
        <v>0</v>
      </c>
      <c r="L178" s="95"/>
      <c r="M178" s="95"/>
      <c r="N178" s="94">
        <v>0</v>
      </c>
      <c r="O178" s="95"/>
      <c r="P178" s="95"/>
      <c r="Q178" s="121" t="s">
        <v>2897</v>
      </c>
    </row>
    <row r="179" spans="1:17" ht="21" hidden="1" customHeight="1">
      <c r="A179" s="120">
        <v>44865</v>
      </c>
      <c r="B179" s="121" t="s">
        <v>2916</v>
      </c>
      <c r="C179" s="121" t="s">
        <v>2019</v>
      </c>
      <c r="D179" s="121" t="s">
        <v>467</v>
      </c>
      <c r="E179" s="121" t="s">
        <v>468</v>
      </c>
      <c r="F179" s="121" t="s">
        <v>2893</v>
      </c>
      <c r="G179" s="121" t="s">
        <v>2920</v>
      </c>
      <c r="H179" s="121" t="s">
        <v>1944</v>
      </c>
      <c r="I179" s="121" t="s">
        <v>2852</v>
      </c>
      <c r="J179" s="121" t="s">
        <v>2894</v>
      </c>
      <c r="K179" s="94">
        <v>32464523.41</v>
      </c>
      <c r="L179" s="94">
        <v>32464523.41</v>
      </c>
      <c r="M179" s="94">
        <v>2705376.9508333332</v>
      </c>
      <c r="N179" s="94">
        <v>18594863.299999997</v>
      </c>
      <c r="O179" s="94">
        <v>15889486.349166667</v>
      </c>
      <c r="P179" s="94">
        <v>587.32984859179237</v>
      </c>
      <c r="Q179" s="121" t="s">
        <v>2891</v>
      </c>
    </row>
    <row r="180" spans="1:17" ht="21" hidden="1" customHeight="1">
      <c r="A180" s="120">
        <v>44865</v>
      </c>
      <c r="B180" s="121" t="s">
        <v>2916</v>
      </c>
      <c r="C180" s="121" t="s">
        <v>2019</v>
      </c>
      <c r="D180" s="121" t="s">
        <v>467</v>
      </c>
      <c r="E180" s="121" t="s">
        <v>468</v>
      </c>
      <c r="F180" s="121" t="s">
        <v>2917</v>
      </c>
      <c r="G180" s="121" t="s">
        <v>2921</v>
      </c>
      <c r="H180" s="121" t="s">
        <v>1944</v>
      </c>
      <c r="I180" s="121" t="s">
        <v>2853</v>
      </c>
      <c r="J180" s="121" t="s">
        <v>2895</v>
      </c>
      <c r="K180" s="94">
        <v>33626002.060000002</v>
      </c>
      <c r="L180" s="94">
        <v>33626002.060000002</v>
      </c>
      <c r="M180" s="94">
        <v>2802166.8383333334</v>
      </c>
      <c r="N180" s="94">
        <v>21916390.640000001</v>
      </c>
      <c r="O180" s="94">
        <v>19114223.801666666</v>
      </c>
      <c r="P180" s="94">
        <v>682.12297498443684</v>
      </c>
      <c r="Q180" s="121" t="s">
        <v>2891</v>
      </c>
    </row>
    <row r="181" spans="1:17" ht="21" hidden="1" customHeight="1">
      <c r="A181" s="120">
        <v>44865</v>
      </c>
      <c r="B181" s="121" t="s">
        <v>2916</v>
      </c>
      <c r="C181" s="121" t="s">
        <v>2019</v>
      </c>
      <c r="D181" s="121" t="s">
        <v>467</v>
      </c>
      <c r="E181" s="121" t="s">
        <v>468</v>
      </c>
      <c r="F181" s="121" t="s">
        <v>2917</v>
      </c>
      <c r="G181" s="121" t="s">
        <v>2921</v>
      </c>
      <c r="H181" s="121" t="s">
        <v>1944</v>
      </c>
      <c r="I181" s="121" t="s">
        <v>2854</v>
      </c>
      <c r="J181" s="121" t="s">
        <v>2896</v>
      </c>
      <c r="K181" s="94">
        <v>24538720.120000001</v>
      </c>
      <c r="L181" s="94">
        <v>-24538720.120000001</v>
      </c>
      <c r="M181" s="94">
        <v>-2044893.3433333333</v>
      </c>
      <c r="N181" s="94">
        <v>-16803649.93</v>
      </c>
      <c r="O181" s="94">
        <v>-14758756.586666666</v>
      </c>
      <c r="P181" s="94">
        <v>721.73723068650406</v>
      </c>
      <c r="Q181" s="121" t="s">
        <v>2891</v>
      </c>
    </row>
    <row r="182" spans="1:17" ht="21" hidden="1" customHeight="1">
      <c r="A182" s="120">
        <v>44865</v>
      </c>
      <c r="B182" s="121" t="s">
        <v>2916</v>
      </c>
      <c r="C182" s="121" t="s">
        <v>2019</v>
      </c>
      <c r="D182" s="121" t="s">
        <v>469</v>
      </c>
      <c r="E182" s="121" t="s">
        <v>470</v>
      </c>
      <c r="F182" s="121" t="s">
        <v>2811</v>
      </c>
      <c r="G182" s="121" t="s">
        <v>2919</v>
      </c>
      <c r="H182" s="121" t="s">
        <v>2900</v>
      </c>
      <c r="I182" s="122" t="s">
        <v>2790</v>
      </c>
      <c r="J182" s="121" t="s">
        <v>2791</v>
      </c>
      <c r="K182" s="94">
        <v>194969181.53999999</v>
      </c>
      <c r="L182" s="94">
        <v>110000000</v>
      </c>
      <c r="M182" s="94">
        <v>9166666.666666666</v>
      </c>
      <c r="N182" s="94">
        <v>7463300.8599999994</v>
      </c>
      <c r="O182" s="94">
        <v>-1703365.8066666666</v>
      </c>
      <c r="P182" s="94">
        <v>-18.582172436363635</v>
      </c>
      <c r="Q182" s="121" t="s">
        <v>2892</v>
      </c>
    </row>
    <row r="183" spans="1:17" ht="21" hidden="1" customHeight="1">
      <c r="A183" s="120">
        <v>44865</v>
      </c>
      <c r="B183" s="121" t="s">
        <v>2916</v>
      </c>
      <c r="C183" s="121" t="s">
        <v>2019</v>
      </c>
      <c r="D183" s="121" t="s">
        <v>469</v>
      </c>
      <c r="E183" s="121" t="s">
        <v>470</v>
      </c>
      <c r="F183" s="121" t="s">
        <v>2811</v>
      </c>
      <c r="G183" s="121" t="s">
        <v>2919</v>
      </c>
      <c r="H183" s="121" t="s">
        <v>2900</v>
      </c>
      <c r="I183" s="122" t="s">
        <v>2792</v>
      </c>
      <c r="J183" s="121" t="s">
        <v>2793</v>
      </c>
      <c r="K183" s="94">
        <v>324866.65999999997</v>
      </c>
      <c r="L183" s="94">
        <v>300000</v>
      </c>
      <c r="M183" s="94">
        <v>25000</v>
      </c>
      <c r="N183" s="94">
        <v>0</v>
      </c>
      <c r="O183" s="94">
        <v>-25000</v>
      </c>
      <c r="P183" s="94">
        <v>-100</v>
      </c>
      <c r="Q183" s="121" t="s">
        <v>2892</v>
      </c>
    </row>
    <row r="184" spans="1:17" ht="21" hidden="1" customHeight="1">
      <c r="A184" s="120">
        <v>44865</v>
      </c>
      <c r="B184" s="121" t="s">
        <v>2916</v>
      </c>
      <c r="C184" s="121" t="s">
        <v>2019</v>
      </c>
      <c r="D184" s="121" t="s">
        <v>469</v>
      </c>
      <c r="E184" s="121" t="s">
        <v>470</v>
      </c>
      <c r="F184" s="121" t="s">
        <v>2811</v>
      </c>
      <c r="G184" s="121" t="s">
        <v>2919</v>
      </c>
      <c r="H184" s="121" t="s">
        <v>2900</v>
      </c>
      <c r="I184" s="122" t="s">
        <v>2794</v>
      </c>
      <c r="J184" s="121" t="s">
        <v>2795</v>
      </c>
      <c r="K184" s="94">
        <v>335543</v>
      </c>
      <c r="L184" s="94">
        <v>400000</v>
      </c>
      <c r="M184" s="94">
        <v>33333.333333333336</v>
      </c>
      <c r="N184" s="94">
        <v>22117</v>
      </c>
      <c r="O184" s="94">
        <v>-11216.333333333334</v>
      </c>
      <c r="P184" s="94">
        <v>-33.649000000000001</v>
      </c>
      <c r="Q184" s="121" t="s">
        <v>2892</v>
      </c>
    </row>
    <row r="185" spans="1:17" ht="21" hidden="1" customHeight="1">
      <c r="A185" s="120">
        <v>44865</v>
      </c>
      <c r="B185" s="121" t="s">
        <v>2916</v>
      </c>
      <c r="C185" s="121" t="s">
        <v>2019</v>
      </c>
      <c r="D185" s="121" t="s">
        <v>469</v>
      </c>
      <c r="E185" s="121" t="s">
        <v>470</v>
      </c>
      <c r="F185" s="121" t="s">
        <v>2811</v>
      </c>
      <c r="G185" s="121" t="s">
        <v>2919</v>
      </c>
      <c r="H185" s="121" t="s">
        <v>2900</v>
      </c>
      <c r="I185" s="122" t="s">
        <v>2865</v>
      </c>
      <c r="J185" s="121" t="s">
        <v>2796</v>
      </c>
      <c r="K185" s="94">
        <v>2420757.88</v>
      </c>
      <c r="L185" s="94">
        <v>1600000</v>
      </c>
      <c r="M185" s="94">
        <v>133333.33333333334</v>
      </c>
      <c r="N185" s="94">
        <v>212351.5</v>
      </c>
      <c r="O185" s="94">
        <v>79018.166666666672</v>
      </c>
      <c r="P185" s="94">
        <v>59.263624999999998</v>
      </c>
      <c r="Q185" s="121" t="s">
        <v>2891</v>
      </c>
    </row>
    <row r="186" spans="1:17" ht="21" hidden="1" customHeight="1">
      <c r="A186" s="120">
        <v>44865</v>
      </c>
      <c r="B186" s="121" t="s">
        <v>2916</v>
      </c>
      <c r="C186" s="121" t="s">
        <v>2019</v>
      </c>
      <c r="D186" s="121" t="s">
        <v>469</v>
      </c>
      <c r="E186" s="121" t="s">
        <v>470</v>
      </c>
      <c r="F186" s="121" t="s">
        <v>2811</v>
      </c>
      <c r="G186" s="121" t="s">
        <v>2919</v>
      </c>
      <c r="H186" s="121" t="s">
        <v>2900</v>
      </c>
      <c r="I186" s="122" t="s">
        <v>2797</v>
      </c>
      <c r="J186" s="121" t="s">
        <v>2798</v>
      </c>
      <c r="K186" s="94">
        <v>23949474.48</v>
      </c>
      <c r="L186" s="94">
        <v>12000000</v>
      </c>
      <c r="M186" s="94">
        <v>1000000</v>
      </c>
      <c r="N186" s="94">
        <v>1402215.5</v>
      </c>
      <c r="O186" s="94">
        <v>402215.5</v>
      </c>
      <c r="P186" s="94">
        <v>40.221550000000001</v>
      </c>
      <c r="Q186" s="121" t="s">
        <v>2891</v>
      </c>
    </row>
    <row r="187" spans="1:17" ht="21" hidden="1" customHeight="1">
      <c r="A187" s="120">
        <v>44865</v>
      </c>
      <c r="B187" s="121" t="s">
        <v>2916</v>
      </c>
      <c r="C187" s="121" t="s">
        <v>2019</v>
      </c>
      <c r="D187" s="121" t="s">
        <v>469</v>
      </c>
      <c r="E187" s="121" t="s">
        <v>470</v>
      </c>
      <c r="F187" s="121" t="s">
        <v>2811</v>
      </c>
      <c r="G187" s="121" t="s">
        <v>2919</v>
      </c>
      <c r="H187" s="121" t="s">
        <v>2900</v>
      </c>
      <c r="I187" s="122" t="s">
        <v>2799</v>
      </c>
      <c r="J187" s="121" t="s">
        <v>2800</v>
      </c>
      <c r="K187" s="94">
        <v>18060989.059999999</v>
      </c>
      <c r="L187" s="94">
        <v>4000000</v>
      </c>
      <c r="M187" s="94">
        <v>333333.33333333337</v>
      </c>
      <c r="N187" s="94">
        <v>343349.86</v>
      </c>
      <c r="O187" s="94">
        <v>10016.526666666667</v>
      </c>
      <c r="P187" s="94">
        <v>3.0049579999999998</v>
      </c>
      <c r="Q187" s="121" t="s">
        <v>2891</v>
      </c>
    </row>
    <row r="188" spans="1:17" ht="21" hidden="1" customHeight="1">
      <c r="A188" s="120">
        <v>44865</v>
      </c>
      <c r="B188" s="121" t="s">
        <v>2916</v>
      </c>
      <c r="C188" s="121" t="s">
        <v>2019</v>
      </c>
      <c r="D188" s="121" t="s">
        <v>469</v>
      </c>
      <c r="E188" s="121" t="s">
        <v>470</v>
      </c>
      <c r="F188" s="121" t="s">
        <v>2811</v>
      </c>
      <c r="G188" s="121" t="s">
        <v>2919</v>
      </c>
      <c r="H188" s="121" t="s">
        <v>2900</v>
      </c>
      <c r="I188" s="122" t="s">
        <v>2801</v>
      </c>
      <c r="J188" s="121" t="s">
        <v>2802</v>
      </c>
      <c r="K188" s="94">
        <v>2035408.24</v>
      </c>
      <c r="L188" s="94">
        <v>1900000</v>
      </c>
      <c r="M188" s="94">
        <v>158333.33333333334</v>
      </c>
      <c r="N188" s="94">
        <v>127446.88</v>
      </c>
      <c r="O188" s="94">
        <v>-30886.453333333335</v>
      </c>
      <c r="P188" s="94">
        <v>-19.507233684210526</v>
      </c>
      <c r="Q188" s="121" t="s">
        <v>2892</v>
      </c>
    </row>
    <row r="189" spans="1:17" ht="21" hidden="1" customHeight="1">
      <c r="A189" s="120">
        <v>44865</v>
      </c>
      <c r="B189" s="121" t="s">
        <v>2916</v>
      </c>
      <c r="C189" s="121" t="s">
        <v>2019</v>
      </c>
      <c r="D189" s="121" t="s">
        <v>469</v>
      </c>
      <c r="E189" s="121" t="s">
        <v>470</v>
      </c>
      <c r="F189" s="121" t="s">
        <v>2811</v>
      </c>
      <c r="G189" s="121" t="s">
        <v>2919</v>
      </c>
      <c r="H189" s="121" t="s">
        <v>2900</v>
      </c>
      <c r="I189" s="122" t="s">
        <v>2803</v>
      </c>
      <c r="J189" s="121" t="s">
        <v>2804</v>
      </c>
      <c r="K189" s="94">
        <v>110412649.16</v>
      </c>
      <c r="L189" s="94">
        <v>30000000</v>
      </c>
      <c r="M189" s="94">
        <v>2500000</v>
      </c>
      <c r="N189" s="94">
        <v>2093684.75</v>
      </c>
      <c r="O189" s="94">
        <v>-406315.25</v>
      </c>
      <c r="P189" s="94">
        <v>-16.252610000000001</v>
      </c>
      <c r="Q189" s="121" t="s">
        <v>2892</v>
      </c>
    </row>
    <row r="190" spans="1:17" ht="21" hidden="1" customHeight="1">
      <c r="A190" s="120">
        <v>44865</v>
      </c>
      <c r="B190" s="121" t="s">
        <v>2916</v>
      </c>
      <c r="C190" s="121" t="s">
        <v>2019</v>
      </c>
      <c r="D190" s="121" t="s">
        <v>469</v>
      </c>
      <c r="E190" s="121" t="s">
        <v>470</v>
      </c>
      <c r="F190" s="121" t="s">
        <v>2811</v>
      </c>
      <c r="G190" s="121" t="s">
        <v>2919</v>
      </c>
      <c r="H190" s="121" t="s">
        <v>2900</v>
      </c>
      <c r="I190" s="122" t="s">
        <v>2805</v>
      </c>
      <c r="J190" s="121" t="s">
        <v>2806</v>
      </c>
      <c r="K190" s="94">
        <v>76359047.620000005</v>
      </c>
      <c r="L190" s="94">
        <v>81000000</v>
      </c>
      <c r="M190" s="94">
        <v>6750000</v>
      </c>
      <c r="N190" s="94">
        <v>6168826.0999999996</v>
      </c>
      <c r="O190" s="94">
        <v>-581173.9</v>
      </c>
      <c r="P190" s="94">
        <v>-8.609983703703703</v>
      </c>
      <c r="Q190" s="121" t="s">
        <v>2892</v>
      </c>
    </row>
    <row r="191" spans="1:17" ht="21" hidden="1" customHeight="1">
      <c r="A191" s="120">
        <v>44865</v>
      </c>
      <c r="B191" s="121" t="s">
        <v>2916</v>
      </c>
      <c r="C191" s="121" t="s">
        <v>2019</v>
      </c>
      <c r="D191" s="121" t="s">
        <v>469</v>
      </c>
      <c r="E191" s="121" t="s">
        <v>470</v>
      </c>
      <c r="F191" s="121" t="s">
        <v>2811</v>
      </c>
      <c r="G191" s="121" t="s">
        <v>2919</v>
      </c>
      <c r="H191" s="121" t="s">
        <v>2900</v>
      </c>
      <c r="I191" s="122" t="s">
        <v>2807</v>
      </c>
      <c r="J191" s="121" t="s">
        <v>2808</v>
      </c>
      <c r="K191" s="94">
        <v>36242864.880000003</v>
      </c>
      <c r="L191" s="94">
        <v>40000000</v>
      </c>
      <c r="M191" s="94">
        <v>3333333.3333333335</v>
      </c>
      <c r="N191" s="94">
        <v>2861384.9699999997</v>
      </c>
      <c r="O191" s="94">
        <v>-471948.36333333334</v>
      </c>
      <c r="P191" s="94">
        <v>-14.1584509</v>
      </c>
      <c r="Q191" s="121" t="s">
        <v>2892</v>
      </c>
    </row>
    <row r="192" spans="1:17" ht="21" hidden="1" customHeight="1">
      <c r="A192" s="120">
        <v>44865</v>
      </c>
      <c r="B192" s="121" t="s">
        <v>2916</v>
      </c>
      <c r="C192" s="121" t="s">
        <v>2019</v>
      </c>
      <c r="D192" s="121" t="s">
        <v>469</v>
      </c>
      <c r="E192" s="121" t="s">
        <v>470</v>
      </c>
      <c r="F192" s="121" t="s">
        <v>2811</v>
      </c>
      <c r="G192" s="121" t="s">
        <v>2919</v>
      </c>
      <c r="H192" s="121" t="s">
        <v>2900</v>
      </c>
      <c r="I192" s="122" t="s">
        <v>2870</v>
      </c>
      <c r="J192" s="121" t="s">
        <v>2871</v>
      </c>
      <c r="K192" s="94">
        <v>0</v>
      </c>
      <c r="L192" s="95"/>
      <c r="M192" s="95"/>
      <c r="N192" s="94">
        <v>0</v>
      </c>
      <c r="O192" s="95"/>
      <c r="P192" s="95"/>
      <c r="Q192" s="121" t="s">
        <v>2897</v>
      </c>
    </row>
    <row r="193" spans="1:17" ht="21" hidden="1" customHeight="1">
      <c r="A193" s="120">
        <v>44865</v>
      </c>
      <c r="B193" s="121" t="s">
        <v>2916</v>
      </c>
      <c r="C193" s="121" t="s">
        <v>2019</v>
      </c>
      <c r="D193" s="121" t="s">
        <v>469</v>
      </c>
      <c r="E193" s="121" t="s">
        <v>470</v>
      </c>
      <c r="F193" s="121" t="s">
        <v>2811</v>
      </c>
      <c r="G193" s="121" t="s">
        <v>2919</v>
      </c>
      <c r="H193" s="121" t="s">
        <v>2900</v>
      </c>
      <c r="I193" s="122" t="s">
        <v>2809</v>
      </c>
      <c r="J193" s="121" t="s">
        <v>2810</v>
      </c>
      <c r="K193" s="94">
        <v>4455640</v>
      </c>
      <c r="L193" s="94">
        <v>9767000</v>
      </c>
      <c r="M193" s="94">
        <v>813916.66666666663</v>
      </c>
      <c r="N193" s="94">
        <v>0</v>
      </c>
      <c r="O193" s="94">
        <v>-813916.66666666663</v>
      </c>
      <c r="P193" s="94">
        <v>-100</v>
      </c>
      <c r="Q193" s="121" t="s">
        <v>2892</v>
      </c>
    </row>
    <row r="194" spans="1:17" ht="21" hidden="1" customHeight="1">
      <c r="A194" s="120">
        <v>44865</v>
      </c>
      <c r="B194" s="121" t="s">
        <v>2916</v>
      </c>
      <c r="C194" s="121" t="s">
        <v>2019</v>
      </c>
      <c r="D194" s="121" t="s">
        <v>469</v>
      </c>
      <c r="E194" s="121" t="s">
        <v>470</v>
      </c>
      <c r="F194" s="121" t="s">
        <v>2839</v>
      </c>
      <c r="G194" s="121" t="s">
        <v>2919</v>
      </c>
      <c r="H194" s="121" t="s">
        <v>2900</v>
      </c>
      <c r="I194" s="123" t="s">
        <v>2812</v>
      </c>
      <c r="J194" s="121" t="s">
        <v>2813</v>
      </c>
      <c r="K194" s="94">
        <v>48978153.920000002</v>
      </c>
      <c r="L194" s="94">
        <v>37497748.619999997</v>
      </c>
      <c r="M194" s="94">
        <v>3124812.3849999998</v>
      </c>
      <c r="N194" s="94">
        <v>4066459.11</v>
      </c>
      <c r="O194" s="94">
        <v>941646.72499999998</v>
      </c>
      <c r="P194" s="94">
        <v>30.134504379212512</v>
      </c>
      <c r="Q194" s="121" t="s">
        <v>2892</v>
      </c>
    </row>
    <row r="195" spans="1:17" ht="21" hidden="1" customHeight="1">
      <c r="A195" s="120">
        <v>44865</v>
      </c>
      <c r="B195" s="121" t="s">
        <v>2916</v>
      </c>
      <c r="C195" s="121" t="s">
        <v>2019</v>
      </c>
      <c r="D195" s="121" t="s">
        <v>469</v>
      </c>
      <c r="E195" s="121" t="s">
        <v>470</v>
      </c>
      <c r="F195" s="121" t="s">
        <v>2839</v>
      </c>
      <c r="G195" s="121" t="s">
        <v>2919</v>
      </c>
      <c r="H195" s="121" t="s">
        <v>2900</v>
      </c>
      <c r="I195" s="123" t="s">
        <v>2814</v>
      </c>
      <c r="J195" s="121" t="s">
        <v>2815</v>
      </c>
      <c r="K195" s="94">
        <v>11073674.140000001</v>
      </c>
      <c r="L195" s="94">
        <v>26137309.010000002</v>
      </c>
      <c r="M195" s="94">
        <v>2178109.0841666665</v>
      </c>
      <c r="N195" s="94">
        <v>395881.37</v>
      </c>
      <c r="O195" s="94">
        <v>-1782227.7141666666</v>
      </c>
      <c r="P195" s="94">
        <v>-81.824538868242115</v>
      </c>
      <c r="Q195" s="121" t="s">
        <v>2891</v>
      </c>
    </row>
    <row r="196" spans="1:17" ht="21" hidden="1" customHeight="1">
      <c r="A196" s="120">
        <v>44865</v>
      </c>
      <c r="B196" s="121" t="s">
        <v>2916</v>
      </c>
      <c r="C196" s="121" t="s">
        <v>2019</v>
      </c>
      <c r="D196" s="121" t="s">
        <v>469</v>
      </c>
      <c r="E196" s="121" t="s">
        <v>470</v>
      </c>
      <c r="F196" s="121" t="s">
        <v>2839</v>
      </c>
      <c r="G196" s="121" t="s">
        <v>2919</v>
      </c>
      <c r="H196" s="121" t="s">
        <v>2900</v>
      </c>
      <c r="I196" s="123" t="s">
        <v>2816</v>
      </c>
      <c r="J196" s="121" t="s">
        <v>2817</v>
      </c>
      <c r="K196" s="94">
        <v>419812.86</v>
      </c>
      <c r="L196" s="94">
        <v>1395761.57</v>
      </c>
      <c r="M196" s="94">
        <v>116313.46416666669</v>
      </c>
      <c r="N196" s="94">
        <v>40480</v>
      </c>
      <c r="O196" s="94">
        <v>-75833.464166666672</v>
      </c>
      <c r="P196" s="94">
        <v>-65.197494296966497</v>
      </c>
      <c r="Q196" s="121" t="s">
        <v>2891</v>
      </c>
    </row>
    <row r="197" spans="1:17" ht="21" hidden="1" customHeight="1">
      <c r="A197" s="120">
        <v>44865</v>
      </c>
      <c r="B197" s="121" t="s">
        <v>2916</v>
      </c>
      <c r="C197" s="121" t="s">
        <v>2019</v>
      </c>
      <c r="D197" s="121" t="s">
        <v>469</v>
      </c>
      <c r="E197" s="121" t="s">
        <v>470</v>
      </c>
      <c r="F197" s="121" t="s">
        <v>2839</v>
      </c>
      <c r="G197" s="121" t="s">
        <v>2919</v>
      </c>
      <c r="H197" s="121" t="s">
        <v>2900</v>
      </c>
      <c r="I197" s="123" t="s">
        <v>2818</v>
      </c>
      <c r="J197" s="121" t="s">
        <v>2819</v>
      </c>
      <c r="K197" s="94">
        <v>31567431.809999999</v>
      </c>
      <c r="L197" s="94">
        <v>13603853</v>
      </c>
      <c r="M197" s="94">
        <v>1133654.4166666667</v>
      </c>
      <c r="N197" s="94">
        <v>2343503</v>
      </c>
      <c r="O197" s="94">
        <v>1209848.5833333335</v>
      </c>
      <c r="P197" s="94">
        <v>106.72111055595792</v>
      </c>
      <c r="Q197" s="121" t="s">
        <v>2892</v>
      </c>
    </row>
    <row r="198" spans="1:17" ht="21" hidden="1" customHeight="1">
      <c r="A198" s="120">
        <v>44865</v>
      </c>
      <c r="B198" s="121" t="s">
        <v>2916</v>
      </c>
      <c r="C198" s="121" t="s">
        <v>2019</v>
      </c>
      <c r="D198" s="121" t="s">
        <v>469</v>
      </c>
      <c r="E198" s="121" t="s">
        <v>470</v>
      </c>
      <c r="F198" s="121" t="s">
        <v>2839</v>
      </c>
      <c r="G198" s="121" t="s">
        <v>2919</v>
      </c>
      <c r="H198" s="121" t="s">
        <v>2900</v>
      </c>
      <c r="I198" s="123" t="s">
        <v>2820</v>
      </c>
      <c r="J198" s="121" t="s">
        <v>2821</v>
      </c>
      <c r="K198" s="94">
        <v>76550005.599999994</v>
      </c>
      <c r="L198" s="94">
        <v>81000000</v>
      </c>
      <c r="M198" s="94">
        <v>6750000</v>
      </c>
      <c r="N198" s="94">
        <v>6168826.0999999996</v>
      </c>
      <c r="O198" s="94">
        <v>-581173.9</v>
      </c>
      <c r="P198" s="94">
        <v>-8.609983703703703</v>
      </c>
      <c r="Q198" s="121" t="s">
        <v>2891</v>
      </c>
    </row>
    <row r="199" spans="1:17" ht="21" hidden="1" customHeight="1">
      <c r="A199" s="120">
        <v>44865</v>
      </c>
      <c r="B199" s="121" t="s">
        <v>2916</v>
      </c>
      <c r="C199" s="121" t="s">
        <v>2019</v>
      </c>
      <c r="D199" s="121" t="s">
        <v>469</v>
      </c>
      <c r="E199" s="121" t="s">
        <v>470</v>
      </c>
      <c r="F199" s="121" t="s">
        <v>2839</v>
      </c>
      <c r="G199" s="121" t="s">
        <v>2919</v>
      </c>
      <c r="H199" s="121" t="s">
        <v>2900</v>
      </c>
      <c r="I199" s="123" t="s">
        <v>2822</v>
      </c>
      <c r="J199" s="121" t="s">
        <v>2846</v>
      </c>
      <c r="K199" s="94">
        <v>12139073.199999999</v>
      </c>
      <c r="L199" s="94">
        <v>13000000</v>
      </c>
      <c r="M199" s="94">
        <v>1083333.3333333333</v>
      </c>
      <c r="N199" s="94">
        <v>1140365</v>
      </c>
      <c r="O199" s="94">
        <v>57031.666666666664</v>
      </c>
      <c r="P199" s="94">
        <v>5.2644615384615392</v>
      </c>
      <c r="Q199" s="121" t="s">
        <v>2892</v>
      </c>
    </row>
    <row r="200" spans="1:17" ht="21" hidden="1" customHeight="1">
      <c r="A200" s="120">
        <v>44865</v>
      </c>
      <c r="B200" s="121" t="s">
        <v>2916</v>
      </c>
      <c r="C200" s="121" t="s">
        <v>2019</v>
      </c>
      <c r="D200" s="121" t="s">
        <v>469</v>
      </c>
      <c r="E200" s="121" t="s">
        <v>470</v>
      </c>
      <c r="F200" s="121" t="s">
        <v>2839</v>
      </c>
      <c r="G200" s="121" t="s">
        <v>2919</v>
      </c>
      <c r="H200" s="121" t="s">
        <v>2900</v>
      </c>
      <c r="I200" s="123" t="s">
        <v>2823</v>
      </c>
      <c r="J200" s="121" t="s">
        <v>2824</v>
      </c>
      <c r="K200" s="94">
        <v>38296244.299999997</v>
      </c>
      <c r="L200" s="94">
        <v>40000000</v>
      </c>
      <c r="M200" s="94">
        <v>3333333.3333333335</v>
      </c>
      <c r="N200" s="94">
        <v>4145405.5</v>
      </c>
      <c r="O200" s="94">
        <v>812072.16666666674</v>
      </c>
      <c r="P200" s="94">
        <v>24.362165000000001</v>
      </c>
      <c r="Q200" s="121" t="s">
        <v>2892</v>
      </c>
    </row>
    <row r="201" spans="1:17" ht="21" hidden="1" customHeight="1">
      <c r="A201" s="120">
        <v>44865</v>
      </c>
      <c r="B201" s="121" t="s">
        <v>2916</v>
      </c>
      <c r="C201" s="121" t="s">
        <v>2019</v>
      </c>
      <c r="D201" s="121" t="s">
        <v>469</v>
      </c>
      <c r="E201" s="121" t="s">
        <v>470</v>
      </c>
      <c r="F201" s="121" t="s">
        <v>2839</v>
      </c>
      <c r="G201" s="121" t="s">
        <v>2919</v>
      </c>
      <c r="H201" s="121" t="s">
        <v>2900</v>
      </c>
      <c r="I201" s="123" t="s">
        <v>2825</v>
      </c>
      <c r="J201" s="121" t="s">
        <v>2826</v>
      </c>
      <c r="K201" s="94">
        <v>22029094.809999999</v>
      </c>
      <c r="L201" s="94">
        <v>4000000</v>
      </c>
      <c r="M201" s="94">
        <v>333333.33333333337</v>
      </c>
      <c r="N201" s="94">
        <v>352319.3</v>
      </c>
      <c r="O201" s="94">
        <v>18985.966666666671</v>
      </c>
      <c r="P201" s="94">
        <v>5.6957899999999997</v>
      </c>
      <c r="Q201" s="121" t="s">
        <v>2892</v>
      </c>
    </row>
    <row r="202" spans="1:17" ht="21" hidden="1" customHeight="1">
      <c r="A202" s="120">
        <v>44865</v>
      </c>
      <c r="B202" s="121" t="s">
        <v>2916</v>
      </c>
      <c r="C202" s="121" t="s">
        <v>2019</v>
      </c>
      <c r="D202" s="121" t="s">
        <v>469</v>
      </c>
      <c r="E202" s="121" t="s">
        <v>470</v>
      </c>
      <c r="F202" s="121" t="s">
        <v>2839</v>
      </c>
      <c r="G202" s="121" t="s">
        <v>2919</v>
      </c>
      <c r="H202" s="121" t="s">
        <v>2900</v>
      </c>
      <c r="I202" s="123" t="s">
        <v>2827</v>
      </c>
      <c r="J202" s="121" t="s">
        <v>2828</v>
      </c>
      <c r="K202" s="94">
        <v>17297611.440000001</v>
      </c>
      <c r="L202" s="94">
        <v>18000000</v>
      </c>
      <c r="M202" s="94">
        <v>1500000</v>
      </c>
      <c r="N202" s="94">
        <v>4082629.6900000004</v>
      </c>
      <c r="O202" s="94">
        <v>2582629.69</v>
      </c>
      <c r="P202" s="94">
        <v>172.17531266666666</v>
      </c>
      <c r="Q202" s="121" t="s">
        <v>2892</v>
      </c>
    </row>
    <row r="203" spans="1:17" ht="21" hidden="1" customHeight="1">
      <c r="A203" s="120">
        <v>44865</v>
      </c>
      <c r="B203" s="121" t="s">
        <v>2916</v>
      </c>
      <c r="C203" s="121" t="s">
        <v>2019</v>
      </c>
      <c r="D203" s="121" t="s">
        <v>469</v>
      </c>
      <c r="E203" s="121" t="s">
        <v>470</v>
      </c>
      <c r="F203" s="121" t="s">
        <v>2839</v>
      </c>
      <c r="G203" s="121" t="s">
        <v>2919</v>
      </c>
      <c r="H203" s="121" t="s">
        <v>2900</v>
      </c>
      <c r="I203" s="123" t="s">
        <v>2829</v>
      </c>
      <c r="J203" s="121" t="s">
        <v>2830</v>
      </c>
      <c r="K203" s="94">
        <v>7659838.7800000003</v>
      </c>
      <c r="L203" s="94">
        <v>9500000</v>
      </c>
      <c r="M203" s="94">
        <v>791666.66666666674</v>
      </c>
      <c r="N203" s="94">
        <v>731551.66</v>
      </c>
      <c r="O203" s="94">
        <v>-60115.006666666668</v>
      </c>
      <c r="P203" s="94">
        <v>-7.5934745263157897</v>
      </c>
      <c r="Q203" s="121" t="s">
        <v>2891</v>
      </c>
    </row>
    <row r="204" spans="1:17" ht="21" hidden="1" customHeight="1">
      <c r="A204" s="120">
        <v>44865</v>
      </c>
      <c r="B204" s="121" t="s">
        <v>2916</v>
      </c>
      <c r="C204" s="121" t="s">
        <v>2019</v>
      </c>
      <c r="D204" s="121" t="s">
        <v>469</v>
      </c>
      <c r="E204" s="121" t="s">
        <v>470</v>
      </c>
      <c r="F204" s="121" t="s">
        <v>2839</v>
      </c>
      <c r="G204" s="121" t="s">
        <v>2919</v>
      </c>
      <c r="H204" s="121" t="s">
        <v>2900</v>
      </c>
      <c r="I204" s="123" t="s">
        <v>2831</v>
      </c>
      <c r="J204" s="121" t="s">
        <v>2832</v>
      </c>
      <c r="K204" s="94">
        <v>9129605.4499999993</v>
      </c>
      <c r="L204" s="94">
        <v>8540324.1300000008</v>
      </c>
      <c r="M204" s="94">
        <v>711693.67749999999</v>
      </c>
      <c r="N204" s="94">
        <v>647679.12000000011</v>
      </c>
      <c r="O204" s="94">
        <v>-64014.557500000003</v>
      </c>
      <c r="P204" s="94">
        <v>-8.9946784022118837</v>
      </c>
      <c r="Q204" s="121" t="s">
        <v>2891</v>
      </c>
    </row>
    <row r="205" spans="1:17" ht="21" hidden="1" customHeight="1">
      <c r="A205" s="120">
        <v>44865</v>
      </c>
      <c r="B205" s="121" t="s">
        <v>2916</v>
      </c>
      <c r="C205" s="121" t="s">
        <v>2019</v>
      </c>
      <c r="D205" s="121" t="s">
        <v>469</v>
      </c>
      <c r="E205" s="121" t="s">
        <v>470</v>
      </c>
      <c r="F205" s="121" t="s">
        <v>2839</v>
      </c>
      <c r="G205" s="121" t="s">
        <v>2919</v>
      </c>
      <c r="H205" s="121" t="s">
        <v>2900</v>
      </c>
      <c r="I205" s="123" t="s">
        <v>2833</v>
      </c>
      <c r="J205" s="121" t="s">
        <v>2834</v>
      </c>
      <c r="K205" s="94">
        <v>95290470.010000005</v>
      </c>
      <c r="L205" s="94">
        <v>20000000</v>
      </c>
      <c r="M205" s="94">
        <v>1666666.6666666667</v>
      </c>
      <c r="N205" s="94">
        <v>7988394.5700000012</v>
      </c>
      <c r="O205" s="94">
        <v>6321727.9033333333</v>
      </c>
      <c r="P205" s="94">
        <v>379.30367419999999</v>
      </c>
      <c r="Q205" s="121" t="s">
        <v>2892</v>
      </c>
    </row>
    <row r="206" spans="1:17" ht="21" hidden="1" customHeight="1">
      <c r="A206" s="120">
        <v>44865</v>
      </c>
      <c r="B206" s="121" t="s">
        <v>2916</v>
      </c>
      <c r="C206" s="121" t="s">
        <v>2019</v>
      </c>
      <c r="D206" s="121" t="s">
        <v>469</v>
      </c>
      <c r="E206" s="121" t="s">
        <v>470</v>
      </c>
      <c r="F206" s="121" t="s">
        <v>2839</v>
      </c>
      <c r="G206" s="121" t="s">
        <v>2919</v>
      </c>
      <c r="H206" s="121" t="s">
        <v>2900</v>
      </c>
      <c r="I206" s="123" t="s">
        <v>2835</v>
      </c>
      <c r="J206" s="121" t="s">
        <v>2836</v>
      </c>
      <c r="K206" s="94">
        <v>111526.06</v>
      </c>
      <c r="L206" s="94">
        <v>150000</v>
      </c>
      <c r="M206" s="94">
        <v>12500</v>
      </c>
      <c r="N206" s="94">
        <v>29753.38</v>
      </c>
      <c r="O206" s="94">
        <v>17253.38</v>
      </c>
      <c r="P206" s="94">
        <v>138.02704</v>
      </c>
      <c r="Q206" s="121" t="s">
        <v>2892</v>
      </c>
    </row>
    <row r="207" spans="1:17" ht="21" hidden="1" customHeight="1">
      <c r="A207" s="120">
        <v>44865</v>
      </c>
      <c r="B207" s="121" t="s">
        <v>2916</v>
      </c>
      <c r="C207" s="121" t="s">
        <v>2019</v>
      </c>
      <c r="D207" s="121" t="s">
        <v>469</v>
      </c>
      <c r="E207" s="121" t="s">
        <v>470</v>
      </c>
      <c r="F207" s="121" t="s">
        <v>2839</v>
      </c>
      <c r="G207" s="121" t="s">
        <v>2919</v>
      </c>
      <c r="H207" s="121" t="s">
        <v>2900</v>
      </c>
      <c r="I207" s="123" t="s">
        <v>2837</v>
      </c>
      <c r="J207" s="121" t="s">
        <v>2838</v>
      </c>
      <c r="K207" s="94">
        <v>23104520.02</v>
      </c>
      <c r="L207" s="94">
        <v>18000000</v>
      </c>
      <c r="M207" s="94">
        <v>1500000</v>
      </c>
      <c r="N207" s="94">
        <v>1536064.59</v>
      </c>
      <c r="O207" s="94">
        <v>36064.589999999997</v>
      </c>
      <c r="P207" s="94">
        <v>2.4043060000000001</v>
      </c>
      <c r="Q207" s="121" t="s">
        <v>2892</v>
      </c>
    </row>
    <row r="208" spans="1:17" ht="21" hidden="1" customHeight="1">
      <c r="A208" s="120">
        <v>44865</v>
      </c>
      <c r="B208" s="121" t="s">
        <v>2916</v>
      </c>
      <c r="C208" s="121" t="s">
        <v>2019</v>
      </c>
      <c r="D208" s="121" t="s">
        <v>469</v>
      </c>
      <c r="E208" s="121" t="s">
        <v>470</v>
      </c>
      <c r="F208" s="121" t="s">
        <v>2839</v>
      </c>
      <c r="G208" s="121" t="s">
        <v>2919</v>
      </c>
      <c r="H208" s="121" t="s">
        <v>2900</v>
      </c>
      <c r="I208" s="123" t="s">
        <v>2872</v>
      </c>
      <c r="J208" s="121" t="s">
        <v>2873</v>
      </c>
      <c r="K208" s="94">
        <v>0</v>
      </c>
      <c r="L208" s="95"/>
      <c r="M208" s="95"/>
      <c r="N208" s="94">
        <v>0</v>
      </c>
      <c r="O208" s="95"/>
      <c r="P208" s="95"/>
      <c r="Q208" s="121" t="s">
        <v>2897</v>
      </c>
    </row>
    <row r="209" spans="1:17" ht="21" hidden="1" customHeight="1">
      <c r="A209" s="120">
        <v>44865</v>
      </c>
      <c r="B209" s="121" t="s">
        <v>2916</v>
      </c>
      <c r="C209" s="121" t="s">
        <v>2019</v>
      </c>
      <c r="D209" s="121" t="s">
        <v>469</v>
      </c>
      <c r="E209" s="121" t="s">
        <v>470</v>
      </c>
      <c r="F209" s="121" t="s">
        <v>2893</v>
      </c>
      <c r="G209" s="121" t="s">
        <v>2920</v>
      </c>
      <c r="H209" s="121" t="s">
        <v>1944</v>
      </c>
      <c r="I209" s="122" t="s">
        <v>2852</v>
      </c>
      <c r="J209" s="121" t="s">
        <v>2894</v>
      </c>
      <c r="K209" s="94">
        <v>303044777.39999998</v>
      </c>
      <c r="L209" s="94">
        <v>303044777.39999998</v>
      </c>
      <c r="M209" s="94">
        <v>25253731.449999999</v>
      </c>
      <c r="N209" s="94">
        <v>253721343.35999998</v>
      </c>
      <c r="O209" s="94">
        <v>228467611.91</v>
      </c>
      <c r="P209" s="94">
        <v>904.68853033597929</v>
      </c>
      <c r="Q209" s="121" t="s">
        <v>2891</v>
      </c>
    </row>
    <row r="210" spans="1:17" ht="21" hidden="1" customHeight="1">
      <c r="A210" s="120">
        <v>44865</v>
      </c>
      <c r="B210" s="121" t="s">
        <v>2916</v>
      </c>
      <c r="C210" s="121" t="s">
        <v>2019</v>
      </c>
      <c r="D210" s="121" t="s">
        <v>469</v>
      </c>
      <c r="E210" s="121" t="s">
        <v>470</v>
      </c>
      <c r="F210" s="121" t="s">
        <v>2917</v>
      </c>
      <c r="G210" s="121" t="s">
        <v>2921</v>
      </c>
      <c r="H210" s="121" t="s">
        <v>1944</v>
      </c>
      <c r="I210" s="122" t="s">
        <v>2853</v>
      </c>
      <c r="J210" s="121" t="s">
        <v>2895</v>
      </c>
      <c r="K210" s="94">
        <v>283671076.36000001</v>
      </c>
      <c r="L210" s="94">
        <v>283671076.36000001</v>
      </c>
      <c r="M210" s="94">
        <v>23639256.363333337</v>
      </c>
      <c r="N210" s="94">
        <v>250144168.53</v>
      </c>
      <c r="O210" s="94">
        <v>226504912.16666666</v>
      </c>
      <c r="P210" s="94">
        <v>958.17274742193945</v>
      </c>
      <c r="Q210" s="121" t="s">
        <v>2891</v>
      </c>
    </row>
    <row r="211" spans="1:17" ht="21" hidden="1" customHeight="1">
      <c r="A211" s="120">
        <v>44865</v>
      </c>
      <c r="B211" s="121" t="s">
        <v>2916</v>
      </c>
      <c r="C211" s="121" t="s">
        <v>2019</v>
      </c>
      <c r="D211" s="121" t="s">
        <v>469</v>
      </c>
      <c r="E211" s="121" t="s">
        <v>470</v>
      </c>
      <c r="F211" s="121" t="s">
        <v>2917</v>
      </c>
      <c r="G211" s="121" t="s">
        <v>2921</v>
      </c>
      <c r="H211" s="121" t="s">
        <v>1944</v>
      </c>
      <c r="I211" s="122" t="s">
        <v>2854</v>
      </c>
      <c r="J211" s="121" t="s">
        <v>2896</v>
      </c>
      <c r="K211" s="94">
        <v>42805963.960000001</v>
      </c>
      <c r="L211" s="94">
        <v>-42805963.960000001</v>
      </c>
      <c r="M211" s="94">
        <v>-3567163.6633333331</v>
      </c>
      <c r="N211" s="94">
        <v>-28709443.09</v>
      </c>
      <c r="O211" s="94">
        <v>-25142279.426666666</v>
      </c>
      <c r="P211" s="94">
        <v>704.82550843132549</v>
      </c>
      <c r="Q211" s="121" t="s">
        <v>2891</v>
      </c>
    </row>
    <row r="212" spans="1:17" ht="21" hidden="1" customHeight="1">
      <c r="A212" s="120">
        <v>44865</v>
      </c>
      <c r="B212" s="121" t="s">
        <v>2916</v>
      </c>
      <c r="C212" s="121" t="s">
        <v>2019</v>
      </c>
      <c r="D212" s="121" t="s">
        <v>471</v>
      </c>
      <c r="E212" s="121" t="s">
        <v>472</v>
      </c>
      <c r="F212" s="121" t="s">
        <v>2811</v>
      </c>
      <c r="G212" s="121" t="s">
        <v>2919</v>
      </c>
      <c r="H212" s="121" t="s">
        <v>2900</v>
      </c>
      <c r="I212" s="122" t="s">
        <v>2790</v>
      </c>
      <c r="J212" s="121" t="s">
        <v>2791</v>
      </c>
      <c r="K212" s="94">
        <v>45332336.130000003</v>
      </c>
      <c r="L212" s="94">
        <v>25653161.5</v>
      </c>
      <c r="M212" s="94">
        <v>2137763.4583333335</v>
      </c>
      <c r="N212" s="94">
        <v>2032112.24</v>
      </c>
      <c r="O212" s="94">
        <v>-105651.21833333332</v>
      </c>
      <c r="P212" s="94">
        <v>-4.9421379115396755</v>
      </c>
      <c r="Q212" s="121" t="s">
        <v>2892</v>
      </c>
    </row>
    <row r="213" spans="1:17" ht="21" hidden="1" customHeight="1">
      <c r="A213" s="120">
        <v>44865</v>
      </c>
      <c r="B213" s="121" t="s">
        <v>2916</v>
      </c>
      <c r="C213" s="121" t="s">
        <v>2019</v>
      </c>
      <c r="D213" s="121" t="s">
        <v>471</v>
      </c>
      <c r="E213" s="121" t="s">
        <v>472</v>
      </c>
      <c r="F213" s="121" t="s">
        <v>2811</v>
      </c>
      <c r="G213" s="121" t="s">
        <v>2919</v>
      </c>
      <c r="H213" s="121" t="s">
        <v>2900</v>
      </c>
      <c r="I213" s="122" t="s">
        <v>2792</v>
      </c>
      <c r="J213" s="121" t="s">
        <v>2793</v>
      </c>
      <c r="K213" s="94">
        <v>134133.32999999999</v>
      </c>
      <c r="L213" s="94">
        <v>150000</v>
      </c>
      <c r="M213" s="94">
        <v>12500</v>
      </c>
      <c r="N213" s="94">
        <v>38000</v>
      </c>
      <c r="O213" s="94">
        <v>25500</v>
      </c>
      <c r="P213" s="94">
        <v>204</v>
      </c>
      <c r="Q213" s="121" t="s">
        <v>2891</v>
      </c>
    </row>
    <row r="214" spans="1:17" ht="21" hidden="1" customHeight="1">
      <c r="A214" s="120">
        <v>44865</v>
      </c>
      <c r="B214" s="121" t="s">
        <v>2916</v>
      </c>
      <c r="C214" s="121" t="s">
        <v>2019</v>
      </c>
      <c r="D214" s="121" t="s">
        <v>471</v>
      </c>
      <c r="E214" s="121" t="s">
        <v>472</v>
      </c>
      <c r="F214" s="121" t="s">
        <v>2811</v>
      </c>
      <c r="G214" s="121" t="s">
        <v>2919</v>
      </c>
      <c r="H214" s="121" t="s">
        <v>2900</v>
      </c>
      <c r="I214" s="122" t="s">
        <v>2794</v>
      </c>
      <c r="J214" s="121" t="s">
        <v>2795</v>
      </c>
      <c r="K214" s="94">
        <v>72645.33</v>
      </c>
      <c r="L214" s="94">
        <v>50000</v>
      </c>
      <c r="M214" s="94">
        <v>4166.6666666666661</v>
      </c>
      <c r="N214" s="94">
        <v>1282</v>
      </c>
      <c r="O214" s="94">
        <v>-2884.6666666666661</v>
      </c>
      <c r="P214" s="94">
        <v>-69.231999999999999</v>
      </c>
      <c r="Q214" s="121" t="s">
        <v>2892</v>
      </c>
    </row>
    <row r="215" spans="1:17" ht="21" hidden="1" customHeight="1">
      <c r="A215" s="120">
        <v>44865</v>
      </c>
      <c r="B215" s="121" t="s">
        <v>2916</v>
      </c>
      <c r="C215" s="121" t="s">
        <v>2019</v>
      </c>
      <c r="D215" s="121" t="s">
        <v>471</v>
      </c>
      <c r="E215" s="121" t="s">
        <v>472</v>
      </c>
      <c r="F215" s="121" t="s">
        <v>2811</v>
      </c>
      <c r="G215" s="121" t="s">
        <v>2919</v>
      </c>
      <c r="H215" s="121" t="s">
        <v>2900</v>
      </c>
      <c r="I215" s="122" t="s">
        <v>2865</v>
      </c>
      <c r="J215" s="121" t="s">
        <v>2796</v>
      </c>
      <c r="K215" s="94">
        <v>557401.89</v>
      </c>
      <c r="L215" s="94">
        <v>800000</v>
      </c>
      <c r="M215" s="94">
        <v>66666.666666666672</v>
      </c>
      <c r="N215" s="94">
        <v>51294.5</v>
      </c>
      <c r="O215" s="94">
        <v>-15372.166666666666</v>
      </c>
      <c r="P215" s="94">
        <v>-23.058250000000001</v>
      </c>
      <c r="Q215" s="121" t="s">
        <v>2892</v>
      </c>
    </row>
    <row r="216" spans="1:17" ht="21" hidden="1" customHeight="1">
      <c r="A216" s="120">
        <v>44865</v>
      </c>
      <c r="B216" s="121" t="s">
        <v>2916</v>
      </c>
      <c r="C216" s="121" t="s">
        <v>2019</v>
      </c>
      <c r="D216" s="121" t="s">
        <v>471</v>
      </c>
      <c r="E216" s="121" t="s">
        <v>472</v>
      </c>
      <c r="F216" s="121" t="s">
        <v>2811</v>
      </c>
      <c r="G216" s="121" t="s">
        <v>2919</v>
      </c>
      <c r="H216" s="121" t="s">
        <v>2900</v>
      </c>
      <c r="I216" s="122" t="s">
        <v>2797</v>
      </c>
      <c r="J216" s="121" t="s">
        <v>2798</v>
      </c>
      <c r="K216" s="94">
        <v>7443935.2800000003</v>
      </c>
      <c r="L216" s="94">
        <v>8000000</v>
      </c>
      <c r="M216" s="94">
        <v>666666.66666666674</v>
      </c>
      <c r="N216" s="94">
        <v>588702.67000000004</v>
      </c>
      <c r="O216" s="94">
        <v>-77963.996666666673</v>
      </c>
      <c r="P216" s="94">
        <v>-11.694599500000001</v>
      </c>
      <c r="Q216" s="121" t="s">
        <v>2892</v>
      </c>
    </row>
    <row r="217" spans="1:17" ht="21" hidden="1" customHeight="1">
      <c r="A217" s="120">
        <v>44865</v>
      </c>
      <c r="B217" s="121" t="s">
        <v>2916</v>
      </c>
      <c r="C217" s="121" t="s">
        <v>2019</v>
      </c>
      <c r="D217" s="121" t="s">
        <v>471</v>
      </c>
      <c r="E217" s="121" t="s">
        <v>472</v>
      </c>
      <c r="F217" s="121" t="s">
        <v>2811</v>
      </c>
      <c r="G217" s="121" t="s">
        <v>2919</v>
      </c>
      <c r="H217" s="121" t="s">
        <v>2900</v>
      </c>
      <c r="I217" s="122" t="s">
        <v>2799</v>
      </c>
      <c r="J217" s="121" t="s">
        <v>2800</v>
      </c>
      <c r="K217" s="94">
        <v>4001201</v>
      </c>
      <c r="L217" s="94">
        <v>7650000</v>
      </c>
      <c r="M217" s="94">
        <v>637500</v>
      </c>
      <c r="N217" s="94">
        <v>89439.43</v>
      </c>
      <c r="O217" s="94">
        <v>-548060.56999999995</v>
      </c>
      <c r="P217" s="94">
        <v>-85.970285490196076</v>
      </c>
      <c r="Q217" s="121" t="s">
        <v>2892</v>
      </c>
    </row>
    <row r="218" spans="1:17" ht="21" hidden="1" customHeight="1">
      <c r="A218" s="120">
        <v>44865</v>
      </c>
      <c r="B218" s="121" t="s">
        <v>2916</v>
      </c>
      <c r="C218" s="121" t="s">
        <v>2019</v>
      </c>
      <c r="D218" s="121" t="s">
        <v>471</v>
      </c>
      <c r="E218" s="121" t="s">
        <v>472</v>
      </c>
      <c r="F218" s="121" t="s">
        <v>2811</v>
      </c>
      <c r="G218" s="121" t="s">
        <v>2919</v>
      </c>
      <c r="H218" s="121" t="s">
        <v>2900</v>
      </c>
      <c r="I218" s="122" t="s">
        <v>2801</v>
      </c>
      <c r="J218" s="121" t="s">
        <v>2802</v>
      </c>
      <c r="K218" s="94">
        <v>354364.69</v>
      </c>
      <c r="L218" s="94">
        <v>500000</v>
      </c>
      <c r="M218" s="94">
        <v>41666.666666666664</v>
      </c>
      <c r="N218" s="94">
        <v>48550</v>
      </c>
      <c r="O218" s="94">
        <v>6883.333333333333</v>
      </c>
      <c r="P218" s="94">
        <v>16.52</v>
      </c>
      <c r="Q218" s="121" t="s">
        <v>2891</v>
      </c>
    </row>
    <row r="219" spans="1:17" ht="21" hidden="1" customHeight="1">
      <c r="A219" s="120">
        <v>44865</v>
      </c>
      <c r="B219" s="121" t="s">
        <v>2916</v>
      </c>
      <c r="C219" s="121" t="s">
        <v>2019</v>
      </c>
      <c r="D219" s="121" t="s">
        <v>471</v>
      </c>
      <c r="E219" s="121" t="s">
        <v>472</v>
      </c>
      <c r="F219" s="121" t="s">
        <v>2811</v>
      </c>
      <c r="G219" s="121" t="s">
        <v>2919</v>
      </c>
      <c r="H219" s="121" t="s">
        <v>2900</v>
      </c>
      <c r="I219" s="122" t="s">
        <v>2803</v>
      </c>
      <c r="J219" s="121" t="s">
        <v>2804</v>
      </c>
      <c r="K219" s="94">
        <v>10296008</v>
      </c>
      <c r="L219" s="94">
        <v>5900000</v>
      </c>
      <c r="M219" s="94">
        <v>491666.66666666669</v>
      </c>
      <c r="N219" s="94">
        <v>285394</v>
      </c>
      <c r="O219" s="94">
        <v>-206272.66666666669</v>
      </c>
      <c r="P219" s="94">
        <v>-41.9537627118644</v>
      </c>
      <c r="Q219" s="121" t="s">
        <v>2892</v>
      </c>
    </row>
    <row r="220" spans="1:17" ht="21" hidden="1" customHeight="1">
      <c r="A220" s="120">
        <v>44865</v>
      </c>
      <c r="B220" s="121" t="s">
        <v>2916</v>
      </c>
      <c r="C220" s="121" t="s">
        <v>2019</v>
      </c>
      <c r="D220" s="121" t="s">
        <v>471</v>
      </c>
      <c r="E220" s="121" t="s">
        <v>472</v>
      </c>
      <c r="F220" s="121" t="s">
        <v>2811</v>
      </c>
      <c r="G220" s="121" t="s">
        <v>2919</v>
      </c>
      <c r="H220" s="121" t="s">
        <v>2900</v>
      </c>
      <c r="I220" s="122" t="s">
        <v>2805</v>
      </c>
      <c r="J220" s="121" t="s">
        <v>2806</v>
      </c>
      <c r="K220" s="94">
        <v>37221874.210000001</v>
      </c>
      <c r="L220" s="94">
        <v>28823800</v>
      </c>
      <c r="M220" s="94">
        <v>2401983.333333333</v>
      </c>
      <c r="N220" s="94">
        <v>2946460</v>
      </c>
      <c r="O220" s="94">
        <v>544476.66666666674</v>
      </c>
      <c r="P220" s="94">
        <v>22.667795363553729</v>
      </c>
      <c r="Q220" s="121" t="s">
        <v>2891</v>
      </c>
    </row>
    <row r="221" spans="1:17" ht="21" hidden="1" customHeight="1">
      <c r="A221" s="120">
        <v>44865</v>
      </c>
      <c r="B221" s="121" t="s">
        <v>2916</v>
      </c>
      <c r="C221" s="121" t="s">
        <v>2019</v>
      </c>
      <c r="D221" s="121" t="s">
        <v>471</v>
      </c>
      <c r="E221" s="121" t="s">
        <v>472</v>
      </c>
      <c r="F221" s="121" t="s">
        <v>2811</v>
      </c>
      <c r="G221" s="121" t="s">
        <v>2919</v>
      </c>
      <c r="H221" s="121" t="s">
        <v>2900</v>
      </c>
      <c r="I221" s="122" t="s">
        <v>2807</v>
      </c>
      <c r="J221" s="121" t="s">
        <v>2808</v>
      </c>
      <c r="K221" s="94">
        <v>14012497.68</v>
      </c>
      <c r="L221" s="94">
        <v>8435000</v>
      </c>
      <c r="M221" s="94">
        <v>702916.66666666674</v>
      </c>
      <c r="N221" s="94">
        <v>1109553.42</v>
      </c>
      <c r="O221" s="94">
        <v>406636.75333333336</v>
      </c>
      <c r="P221" s="94">
        <v>57.849923414344993</v>
      </c>
      <c r="Q221" s="121" t="s">
        <v>2891</v>
      </c>
    </row>
    <row r="222" spans="1:17" ht="21" hidden="1" customHeight="1">
      <c r="A222" s="120">
        <v>44865</v>
      </c>
      <c r="B222" s="121" t="s">
        <v>2916</v>
      </c>
      <c r="C222" s="121" t="s">
        <v>2019</v>
      </c>
      <c r="D222" s="121" t="s">
        <v>471</v>
      </c>
      <c r="E222" s="121" t="s">
        <v>472</v>
      </c>
      <c r="F222" s="121" t="s">
        <v>2811</v>
      </c>
      <c r="G222" s="121" t="s">
        <v>2919</v>
      </c>
      <c r="H222" s="121" t="s">
        <v>2900</v>
      </c>
      <c r="I222" s="122" t="s">
        <v>2870</v>
      </c>
      <c r="J222" s="121" t="s">
        <v>2871</v>
      </c>
      <c r="K222" s="94">
        <v>0</v>
      </c>
      <c r="L222" s="95"/>
      <c r="M222" s="95"/>
      <c r="N222" s="94">
        <v>0</v>
      </c>
      <c r="O222" s="95"/>
      <c r="P222" s="95"/>
      <c r="Q222" s="121" t="s">
        <v>2897</v>
      </c>
    </row>
    <row r="223" spans="1:17" ht="21" hidden="1" customHeight="1">
      <c r="A223" s="120">
        <v>44865</v>
      </c>
      <c r="B223" s="121" t="s">
        <v>2916</v>
      </c>
      <c r="C223" s="121" t="s">
        <v>2019</v>
      </c>
      <c r="D223" s="121" t="s">
        <v>471</v>
      </c>
      <c r="E223" s="121" t="s">
        <v>472</v>
      </c>
      <c r="F223" s="121" t="s">
        <v>2811</v>
      </c>
      <c r="G223" s="121" t="s">
        <v>2919</v>
      </c>
      <c r="H223" s="121" t="s">
        <v>2900</v>
      </c>
      <c r="I223" s="122" t="s">
        <v>2809</v>
      </c>
      <c r="J223" s="121" t="s">
        <v>2810</v>
      </c>
      <c r="K223" s="94">
        <v>1387551.57</v>
      </c>
      <c r="L223" s="94">
        <v>885900</v>
      </c>
      <c r="M223" s="94">
        <v>73825</v>
      </c>
      <c r="N223" s="94">
        <v>0</v>
      </c>
      <c r="O223" s="94">
        <v>-73825</v>
      </c>
      <c r="P223" s="94">
        <v>-100</v>
      </c>
      <c r="Q223" s="121" t="s">
        <v>2892</v>
      </c>
    </row>
    <row r="224" spans="1:17" ht="21" hidden="1" customHeight="1">
      <c r="A224" s="120">
        <v>44865</v>
      </c>
      <c r="B224" s="121" t="s">
        <v>2916</v>
      </c>
      <c r="C224" s="121" t="s">
        <v>2019</v>
      </c>
      <c r="D224" s="121" t="s">
        <v>471</v>
      </c>
      <c r="E224" s="121" t="s">
        <v>472</v>
      </c>
      <c r="F224" s="121" t="s">
        <v>2839</v>
      </c>
      <c r="G224" s="121" t="s">
        <v>2919</v>
      </c>
      <c r="H224" s="121" t="s">
        <v>2900</v>
      </c>
      <c r="I224" s="123" t="s">
        <v>2812</v>
      </c>
      <c r="J224" s="121" t="s">
        <v>2813</v>
      </c>
      <c r="K224" s="94">
        <v>10458589.9</v>
      </c>
      <c r="L224" s="94">
        <v>10390093.449999999</v>
      </c>
      <c r="M224" s="94">
        <v>865841.12083333335</v>
      </c>
      <c r="N224" s="94">
        <v>533498</v>
      </c>
      <c r="O224" s="94">
        <v>-332343.12083333335</v>
      </c>
      <c r="P224" s="94">
        <v>-38.383845816131711</v>
      </c>
      <c r="Q224" s="121" t="s">
        <v>2891</v>
      </c>
    </row>
    <row r="225" spans="1:17" ht="21" hidden="1" customHeight="1">
      <c r="A225" s="120">
        <v>44865</v>
      </c>
      <c r="B225" s="121" t="s">
        <v>2916</v>
      </c>
      <c r="C225" s="121" t="s">
        <v>2019</v>
      </c>
      <c r="D225" s="121" t="s">
        <v>471</v>
      </c>
      <c r="E225" s="121" t="s">
        <v>472</v>
      </c>
      <c r="F225" s="121" t="s">
        <v>2839</v>
      </c>
      <c r="G225" s="121" t="s">
        <v>2919</v>
      </c>
      <c r="H225" s="121" t="s">
        <v>2900</v>
      </c>
      <c r="I225" s="123" t="s">
        <v>2814</v>
      </c>
      <c r="J225" s="121" t="s">
        <v>2815</v>
      </c>
      <c r="K225" s="94">
        <v>3408120.09</v>
      </c>
      <c r="L225" s="94">
        <v>3487297.35</v>
      </c>
      <c r="M225" s="94">
        <v>290608.11249999999</v>
      </c>
      <c r="N225" s="94">
        <v>209134.42</v>
      </c>
      <c r="O225" s="94">
        <v>-81473.692500000005</v>
      </c>
      <c r="P225" s="94">
        <v>-28.035587788348472</v>
      </c>
      <c r="Q225" s="121" t="s">
        <v>2891</v>
      </c>
    </row>
    <row r="226" spans="1:17" ht="21" hidden="1" customHeight="1">
      <c r="A226" s="120">
        <v>44865</v>
      </c>
      <c r="B226" s="121" t="s">
        <v>2916</v>
      </c>
      <c r="C226" s="121" t="s">
        <v>2019</v>
      </c>
      <c r="D226" s="121" t="s">
        <v>471</v>
      </c>
      <c r="E226" s="121" t="s">
        <v>472</v>
      </c>
      <c r="F226" s="121" t="s">
        <v>2839</v>
      </c>
      <c r="G226" s="121" t="s">
        <v>2919</v>
      </c>
      <c r="H226" s="121" t="s">
        <v>2900</v>
      </c>
      <c r="I226" s="123" t="s">
        <v>2816</v>
      </c>
      <c r="J226" s="121" t="s">
        <v>2817</v>
      </c>
      <c r="K226" s="94">
        <v>268881.2</v>
      </c>
      <c r="L226" s="94">
        <v>573693.30000000005</v>
      </c>
      <c r="M226" s="94">
        <v>47807.775000000001</v>
      </c>
      <c r="N226" s="94">
        <v>18161</v>
      </c>
      <c r="O226" s="94">
        <v>-29646.775000000001</v>
      </c>
      <c r="P226" s="94">
        <v>-62.012455087064815</v>
      </c>
      <c r="Q226" s="121" t="s">
        <v>2891</v>
      </c>
    </row>
    <row r="227" spans="1:17" ht="21" hidden="1" customHeight="1">
      <c r="A227" s="120">
        <v>44865</v>
      </c>
      <c r="B227" s="121" t="s">
        <v>2916</v>
      </c>
      <c r="C227" s="121" t="s">
        <v>2019</v>
      </c>
      <c r="D227" s="121" t="s">
        <v>471</v>
      </c>
      <c r="E227" s="121" t="s">
        <v>472</v>
      </c>
      <c r="F227" s="121" t="s">
        <v>2839</v>
      </c>
      <c r="G227" s="121" t="s">
        <v>2919</v>
      </c>
      <c r="H227" s="121" t="s">
        <v>2900</v>
      </c>
      <c r="I227" s="123" t="s">
        <v>2818</v>
      </c>
      <c r="J227" s="121" t="s">
        <v>2819</v>
      </c>
      <c r="K227" s="94">
        <v>5584027.6399999997</v>
      </c>
      <c r="L227" s="94">
        <v>4531540</v>
      </c>
      <c r="M227" s="94">
        <v>377628.33333333337</v>
      </c>
      <c r="N227" s="94">
        <v>305426.62</v>
      </c>
      <c r="O227" s="94">
        <v>-72201.713333333348</v>
      </c>
      <c r="P227" s="94">
        <v>-19.119781796034019</v>
      </c>
      <c r="Q227" s="121" t="s">
        <v>2891</v>
      </c>
    </row>
    <row r="228" spans="1:17" ht="21" hidden="1" customHeight="1">
      <c r="A228" s="120">
        <v>44865</v>
      </c>
      <c r="B228" s="121" t="s">
        <v>2916</v>
      </c>
      <c r="C228" s="121" t="s">
        <v>2019</v>
      </c>
      <c r="D228" s="121" t="s">
        <v>471</v>
      </c>
      <c r="E228" s="121" t="s">
        <v>472</v>
      </c>
      <c r="F228" s="121" t="s">
        <v>2839</v>
      </c>
      <c r="G228" s="121" t="s">
        <v>2919</v>
      </c>
      <c r="H228" s="121" t="s">
        <v>2900</v>
      </c>
      <c r="I228" s="123" t="s">
        <v>2820</v>
      </c>
      <c r="J228" s="121" t="s">
        <v>2821</v>
      </c>
      <c r="K228" s="94">
        <v>37256024.640000001</v>
      </c>
      <c r="L228" s="94">
        <v>28823800</v>
      </c>
      <c r="M228" s="94">
        <v>2401983.333333333</v>
      </c>
      <c r="N228" s="94">
        <v>2947360</v>
      </c>
      <c r="O228" s="94">
        <v>545376.66666666663</v>
      </c>
      <c r="P228" s="94">
        <v>22.7052643995587</v>
      </c>
      <c r="Q228" s="121" t="s">
        <v>2892</v>
      </c>
    </row>
    <row r="229" spans="1:17" ht="21" hidden="1" customHeight="1">
      <c r="A229" s="120">
        <v>44865</v>
      </c>
      <c r="B229" s="121" t="s">
        <v>2916</v>
      </c>
      <c r="C229" s="121" t="s">
        <v>2019</v>
      </c>
      <c r="D229" s="121" t="s">
        <v>471</v>
      </c>
      <c r="E229" s="121" t="s">
        <v>472</v>
      </c>
      <c r="F229" s="121" t="s">
        <v>2839</v>
      </c>
      <c r="G229" s="121" t="s">
        <v>2919</v>
      </c>
      <c r="H229" s="121" t="s">
        <v>2900</v>
      </c>
      <c r="I229" s="123" t="s">
        <v>2822</v>
      </c>
      <c r="J229" s="121" t="s">
        <v>2846</v>
      </c>
      <c r="K229" s="94">
        <v>6460164</v>
      </c>
      <c r="L229" s="94">
        <v>6600000</v>
      </c>
      <c r="M229" s="94">
        <v>550000</v>
      </c>
      <c r="N229" s="94">
        <v>542988.12</v>
      </c>
      <c r="O229" s="94">
        <v>-7011.88</v>
      </c>
      <c r="P229" s="94">
        <v>-1.2748872727272729</v>
      </c>
      <c r="Q229" s="121" t="s">
        <v>2891</v>
      </c>
    </row>
    <row r="230" spans="1:17" ht="21" hidden="1" customHeight="1">
      <c r="A230" s="120">
        <v>44865</v>
      </c>
      <c r="B230" s="121" t="s">
        <v>2916</v>
      </c>
      <c r="C230" s="121" t="s">
        <v>2019</v>
      </c>
      <c r="D230" s="121" t="s">
        <v>471</v>
      </c>
      <c r="E230" s="121" t="s">
        <v>472</v>
      </c>
      <c r="F230" s="121" t="s">
        <v>2839</v>
      </c>
      <c r="G230" s="121" t="s">
        <v>2919</v>
      </c>
      <c r="H230" s="121" t="s">
        <v>2900</v>
      </c>
      <c r="I230" s="123" t="s">
        <v>2823</v>
      </c>
      <c r="J230" s="121" t="s">
        <v>2824</v>
      </c>
      <c r="K230" s="94">
        <v>14297784</v>
      </c>
      <c r="L230" s="94">
        <v>12155000</v>
      </c>
      <c r="M230" s="94">
        <v>1012916.6666666667</v>
      </c>
      <c r="N230" s="94">
        <v>392400</v>
      </c>
      <c r="O230" s="94">
        <v>-620516.66666666663</v>
      </c>
      <c r="P230" s="94">
        <v>-61.260386672151377</v>
      </c>
      <c r="Q230" s="121" t="s">
        <v>2891</v>
      </c>
    </row>
    <row r="231" spans="1:17" ht="21" hidden="1" customHeight="1">
      <c r="A231" s="120">
        <v>44865</v>
      </c>
      <c r="B231" s="121" t="s">
        <v>2916</v>
      </c>
      <c r="C231" s="121" t="s">
        <v>2019</v>
      </c>
      <c r="D231" s="121" t="s">
        <v>471</v>
      </c>
      <c r="E231" s="121" t="s">
        <v>472</v>
      </c>
      <c r="F231" s="121" t="s">
        <v>2839</v>
      </c>
      <c r="G231" s="121" t="s">
        <v>2919</v>
      </c>
      <c r="H231" s="121" t="s">
        <v>2900</v>
      </c>
      <c r="I231" s="123" t="s">
        <v>2825</v>
      </c>
      <c r="J231" s="121" t="s">
        <v>2826</v>
      </c>
      <c r="K231" s="94">
        <v>5077891.8</v>
      </c>
      <c r="L231" s="94">
        <v>2495800</v>
      </c>
      <c r="M231" s="94">
        <v>207983.33333333334</v>
      </c>
      <c r="N231" s="94">
        <v>234473.03</v>
      </c>
      <c r="O231" s="94">
        <v>26489.696666666667</v>
      </c>
      <c r="P231" s="94">
        <v>12.736451638753104</v>
      </c>
      <c r="Q231" s="121" t="s">
        <v>2892</v>
      </c>
    </row>
    <row r="232" spans="1:17" ht="21" hidden="1" customHeight="1">
      <c r="A232" s="120">
        <v>44865</v>
      </c>
      <c r="B232" s="121" t="s">
        <v>2916</v>
      </c>
      <c r="C232" s="121" t="s">
        <v>2019</v>
      </c>
      <c r="D232" s="121" t="s">
        <v>471</v>
      </c>
      <c r="E232" s="121" t="s">
        <v>472</v>
      </c>
      <c r="F232" s="121" t="s">
        <v>2839</v>
      </c>
      <c r="G232" s="121" t="s">
        <v>2919</v>
      </c>
      <c r="H232" s="121" t="s">
        <v>2900</v>
      </c>
      <c r="I232" s="123" t="s">
        <v>2827</v>
      </c>
      <c r="J232" s="121" t="s">
        <v>2828</v>
      </c>
      <c r="K232" s="94">
        <v>5212081.4400000004</v>
      </c>
      <c r="L232" s="94">
        <v>2435800</v>
      </c>
      <c r="M232" s="94">
        <v>202983.33333333334</v>
      </c>
      <c r="N232" s="94">
        <v>98475.37999999999</v>
      </c>
      <c r="O232" s="94">
        <v>-104507.95333333334</v>
      </c>
      <c r="P232" s="94">
        <v>-51.485977502257981</v>
      </c>
      <c r="Q232" s="121" t="s">
        <v>2891</v>
      </c>
    </row>
    <row r="233" spans="1:17" ht="21" hidden="1" customHeight="1">
      <c r="A233" s="120">
        <v>44865</v>
      </c>
      <c r="B233" s="121" t="s">
        <v>2916</v>
      </c>
      <c r="C233" s="121" t="s">
        <v>2019</v>
      </c>
      <c r="D233" s="121" t="s">
        <v>471</v>
      </c>
      <c r="E233" s="121" t="s">
        <v>472</v>
      </c>
      <c r="F233" s="121" t="s">
        <v>2839</v>
      </c>
      <c r="G233" s="121" t="s">
        <v>2919</v>
      </c>
      <c r="H233" s="121" t="s">
        <v>2900</v>
      </c>
      <c r="I233" s="123" t="s">
        <v>2829</v>
      </c>
      <c r="J233" s="121" t="s">
        <v>2830</v>
      </c>
      <c r="K233" s="94">
        <v>1688641.88</v>
      </c>
      <c r="L233" s="94">
        <v>2431803</v>
      </c>
      <c r="M233" s="94">
        <v>202650.25</v>
      </c>
      <c r="N233" s="94">
        <v>224639.56</v>
      </c>
      <c r="O233" s="94">
        <v>21989.31</v>
      </c>
      <c r="P233" s="94">
        <v>10.850867442798615</v>
      </c>
      <c r="Q233" s="121" t="s">
        <v>2892</v>
      </c>
    </row>
    <row r="234" spans="1:17" ht="21" hidden="1" customHeight="1">
      <c r="A234" s="120">
        <v>44865</v>
      </c>
      <c r="B234" s="121" t="s">
        <v>2916</v>
      </c>
      <c r="C234" s="121" t="s">
        <v>2019</v>
      </c>
      <c r="D234" s="121" t="s">
        <v>471</v>
      </c>
      <c r="E234" s="121" t="s">
        <v>472</v>
      </c>
      <c r="F234" s="121" t="s">
        <v>2839</v>
      </c>
      <c r="G234" s="121" t="s">
        <v>2919</v>
      </c>
      <c r="H234" s="121" t="s">
        <v>2900</v>
      </c>
      <c r="I234" s="123" t="s">
        <v>2831</v>
      </c>
      <c r="J234" s="121" t="s">
        <v>2832</v>
      </c>
      <c r="K234" s="94">
        <v>3410351.38</v>
      </c>
      <c r="L234" s="94">
        <v>2502500</v>
      </c>
      <c r="M234" s="94">
        <v>208541.66666666669</v>
      </c>
      <c r="N234" s="94">
        <v>67278.8</v>
      </c>
      <c r="O234" s="94">
        <v>-141262.86666666667</v>
      </c>
      <c r="P234" s="94">
        <v>-67.738437562437568</v>
      </c>
      <c r="Q234" s="121" t="s">
        <v>2891</v>
      </c>
    </row>
    <row r="235" spans="1:17" ht="21" hidden="1" customHeight="1">
      <c r="A235" s="120">
        <v>44865</v>
      </c>
      <c r="B235" s="121" t="s">
        <v>2916</v>
      </c>
      <c r="C235" s="121" t="s">
        <v>2019</v>
      </c>
      <c r="D235" s="121" t="s">
        <v>471</v>
      </c>
      <c r="E235" s="121" t="s">
        <v>472</v>
      </c>
      <c r="F235" s="121" t="s">
        <v>2839</v>
      </c>
      <c r="G235" s="121" t="s">
        <v>2919</v>
      </c>
      <c r="H235" s="121" t="s">
        <v>2900</v>
      </c>
      <c r="I235" s="123" t="s">
        <v>2833</v>
      </c>
      <c r="J235" s="121" t="s">
        <v>2834</v>
      </c>
      <c r="K235" s="94">
        <v>4055891.64</v>
      </c>
      <c r="L235" s="94">
        <v>4151400</v>
      </c>
      <c r="M235" s="94">
        <v>345950</v>
      </c>
      <c r="N235" s="94">
        <v>290087.45</v>
      </c>
      <c r="O235" s="94">
        <v>-55862.55</v>
      </c>
      <c r="P235" s="94">
        <v>-16.147579129932073</v>
      </c>
      <c r="Q235" s="121" t="s">
        <v>2891</v>
      </c>
    </row>
    <row r="236" spans="1:17" ht="21" hidden="1" customHeight="1">
      <c r="A236" s="120">
        <v>44865</v>
      </c>
      <c r="B236" s="121" t="s">
        <v>2916</v>
      </c>
      <c r="C236" s="121" t="s">
        <v>2019</v>
      </c>
      <c r="D236" s="121" t="s">
        <v>471</v>
      </c>
      <c r="E236" s="121" t="s">
        <v>472</v>
      </c>
      <c r="F236" s="121" t="s">
        <v>2839</v>
      </c>
      <c r="G236" s="121" t="s">
        <v>2919</v>
      </c>
      <c r="H236" s="121" t="s">
        <v>2900</v>
      </c>
      <c r="I236" s="123" t="s">
        <v>2835</v>
      </c>
      <c r="J236" s="121" t="s">
        <v>2836</v>
      </c>
      <c r="K236" s="94">
        <v>3207.84</v>
      </c>
      <c r="L236" s="94">
        <v>12000</v>
      </c>
      <c r="M236" s="94">
        <v>1000</v>
      </c>
      <c r="N236" s="94">
        <v>409.08</v>
      </c>
      <c r="O236" s="94">
        <v>-590.91999999999996</v>
      </c>
      <c r="P236" s="94">
        <v>-59.091999999999999</v>
      </c>
      <c r="Q236" s="121" t="s">
        <v>2891</v>
      </c>
    </row>
    <row r="237" spans="1:17" ht="21" hidden="1" customHeight="1">
      <c r="A237" s="120">
        <v>44865</v>
      </c>
      <c r="B237" s="121" t="s">
        <v>2916</v>
      </c>
      <c r="C237" s="121" t="s">
        <v>2019</v>
      </c>
      <c r="D237" s="121" t="s">
        <v>471</v>
      </c>
      <c r="E237" s="121" t="s">
        <v>472</v>
      </c>
      <c r="F237" s="121" t="s">
        <v>2839</v>
      </c>
      <c r="G237" s="121" t="s">
        <v>2919</v>
      </c>
      <c r="H237" s="121" t="s">
        <v>2900</v>
      </c>
      <c r="I237" s="123" t="s">
        <v>2837</v>
      </c>
      <c r="J237" s="121" t="s">
        <v>2838</v>
      </c>
      <c r="K237" s="94">
        <v>6634696.2599999998</v>
      </c>
      <c r="L237" s="94">
        <v>6013960</v>
      </c>
      <c r="M237" s="94">
        <v>501163.33333333337</v>
      </c>
      <c r="N237" s="94">
        <v>1805930</v>
      </c>
      <c r="O237" s="94">
        <v>1304766.6666666665</v>
      </c>
      <c r="P237" s="94">
        <v>260.34759127097618</v>
      </c>
      <c r="Q237" s="121" t="s">
        <v>2892</v>
      </c>
    </row>
    <row r="238" spans="1:17" ht="21" hidden="1" customHeight="1">
      <c r="A238" s="120">
        <v>44865</v>
      </c>
      <c r="B238" s="121" t="s">
        <v>2916</v>
      </c>
      <c r="C238" s="121" t="s">
        <v>2019</v>
      </c>
      <c r="D238" s="121" t="s">
        <v>471</v>
      </c>
      <c r="E238" s="121" t="s">
        <v>472</v>
      </c>
      <c r="F238" s="121" t="s">
        <v>2839</v>
      </c>
      <c r="G238" s="121" t="s">
        <v>2919</v>
      </c>
      <c r="H238" s="121" t="s">
        <v>2900</v>
      </c>
      <c r="I238" s="123" t="s">
        <v>2872</v>
      </c>
      <c r="J238" s="121" t="s">
        <v>2873</v>
      </c>
      <c r="K238" s="94">
        <v>0</v>
      </c>
      <c r="L238" s="95"/>
      <c r="M238" s="95"/>
      <c r="N238" s="94">
        <v>0</v>
      </c>
      <c r="O238" s="95"/>
      <c r="P238" s="95"/>
      <c r="Q238" s="121" t="s">
        <v>2897</v>
      </c>
    </row>
    <row r="239" spans="1:17" ht="21" hidden="1" customHeight="1">
      <c r="A239" s="120">
        <v>44865</v>
      </c>
      <c r="B239" s="121" t="s">
        <v>2916</v>
      </c>
      <c r="C239" s="121" t="s">
        <v>2019</v>
      </c>
      <c r="D239" s="121" t="s">
        <v>471</v>
      </c>
      <c r="E239" s="121" t="s">
        <v>472</v>
      </c>
      <c r="F239" s="121" t="s">
        <v>2893</v>
      </c>
      <c r="G239" s="121" t="s">
        <v>2920</v>
      </c>
      <c r="H239" s="121" t="s">
        <v>1944</v>
      </c>
      <c r="I239" s="121" t="s">
        <v>2852</v>
      </c>
      <c r="J239" s="121" t="s">
        <v>2894</v>
      </c>
      <c r="K239" s="94">
        <v>39425512.25</v>
      </c>
      <c r="L239" s="94">
        <v>39425512.25</v>
      </c>
      <c r="M239" s="94">
        <v>3285459.354166667</v>
      </c>
      <c r="N239" s="94">
        <v>37519182.349999994</v>
      </c>
      <c r="O239" s="94">
        <v>34233722.99583333</v>
      </c>
      <c r="P239" s="94">
        <v>1041.9767620140433</v>
      </c>
      <c r="Q239" s="121" t="s">
        <v>2891</v>
      </c>
    </row>
    <row r="240" spans="1:17" ht="21" hidden="1" customHeight="1">
      <c r="A240" s="120">
        <v>44865</v>
      </c>
      <c r="B240" s="121" t="s">
        <v>2916</v>
      </c>
      <c r="C240" s="121" t="s">
        <v>2019</v>
      </c>
      <c r="D240" s="121" t="s">
        <v>471</v>
      </c>
      <c r="E240" s="121" t="s">
        <v>472</v>
      </c>
      <c r="F240" s="121" t="s">
        <v>2917</v>
      </c>
      <c r="G240" s="121" t="s">
        <v>2921</v>
      </c>
      <c r="H240" s="121" t="s">
        <v>1944</v>
      </c>
      <c r="I240" s="121" t="s">
        <v>2853</v>
      </c>
      <c r="J240" s="121" t="s">
        <v>2895</v>
      </c>
      <c r="K240" s="94">
        <v>46866494.119999997</v>
      </c>
      <c r="L240" s="94">
        <v>46866494.119999997</v>
      </c>
      <c r="M240" s="94">
        <v>3905541.1766666668</v>
      </c>
      <c r="N240" s="94">
        <v>36577769.979999997</v>
      </c>
      <c r="O240" s="94">
        <v>32672228.803333335</v>
      </c>
      <c r="P240" s="94">
        <v>836.56085867256672</v>
      </c>
      <c r="Q240" s="121" t="s">
        <v>2891</v>
      </c>
    </row>
    <row r="241" spans="1:17" ht="21" hidden="1" customHeight="1">
      <c r="A241" s="120">
        <v>44865</v>
      </c>
      <c r="B241" s="121" t="s">
        <v>2916</v>
      </c>
      <c r="C241" s="121" t="s">
        <v>2019</v>
      </c>
      <c r="D241" s="121" t="s">
        <v>471</v>
      </c>
      <c r="E241" s="121" t="s">
        <v>472</v>
      </c>
      <c r="F241" s="121" t="s">
        <v>2917</v>
      </c>
      <c r="G241" s="121" t="s">
        <v>2921</v>
      </c>
      <c r="H241" s="121" t="s">
        <v>1944</v>
      </c>
      <c r="I241" s="121" t="s">
        <v>2854</v>
      </c>
      <c r="J241" s="121" t="s">
        <v>2896</v>
      </c>
      <c r="K241" s="94">
        <v>35122563</v>
      </c>
      <c r="L241" s="94">
        <v>-35122563</v>
      </c>
      <c r="M241" s="94">
        <v>-2926880.25</v>
      </c>
      <c r="N241" s="94">
        <v>-17921966.000000004</v>
      </c>
      <c r="O241" s="94">
        <v>-14995085.75</v>
      </c>
      <c r="P241" s="94">
        <v>512.32317242907357</v>
      </c>
      <c r="Q241" s="121" t="s">
        <v>2891</v>
      </c>
    </row>
    <row r="242" spans="1:17" ht="21" hidden="1" customHeight="1">
      <c r="A242" s="120">
        <v>44865</v>
      </c>
      <c r="B242" s="121" t="s">
        <v>2916</v>
      </c>
      <c r="C242" s="121" t="s">
        <v>2019</v>
      </c>
      <c r="D242" s="121" t="s">
        <v>473</v>
      </c>
      <c r="E242" s="121" t="s">
        <v>474</v>
      </c>
      <c r="F242" s="121" t="s">
        <v>2811</v>
      </c>
      <c r="G242" s="121" t="s">
        <v>2919</v>
      </c>
      <c r="H242" s="121" t="s">
        <v>2900</v>
      </c>
      <c r="I242" s="123" t="s">
        <v>2790</v>
      </c>
      <c r="J242" s="121" t="s">
        <v>2791</v>
      </c>
      <c r="K242" s="94">
        <v>36104672.490000002</v>
      </c>
      <c r="L242" s="94">
        <v>38987909.909999996</v>
      </c>
      <c r="M242" s="94">
        <v>3248992.4925000002</v>
      </c>
      <c r="N242" s="94">
        <v>1256537.52</v>
      </c>
      <c r="O242" s="94">
        <v>-1992454.9724999999</v>
      </c>
      <c r="P242" s="94">
        <v>-61.325317836203027</v>
      </c>
      <c r="Q242" s="121" t="s">
        <v>2892</v>
      </c>
    </row>
    <row r="243" spans="1:17" ht="21" hidden="1" customHeight="1">
      <c r="A243" s="120">
        <v>44865</v>
      </c>
      <c r="B243" s="121" t="s">
        <v>2916</v>
      </c>
      <c r="C243" s="121" t="s">
        <v>2019</v>
      </c>
      <c r="D243" s="121" t="s">
        <v>473</v>
      </c>
      <c r="E243" s="121" t="s">
        <v>474</v>
      </c>
      <c r="F243" s="121" t="s">
        <v>2811</v>
      </c>
      <c r="G243" s="121" t="s">
        <v>2919</v>
      </c>
      <c r="H243" s="121" t="s">
        <v>2900</v>
      </c>
      <c r="I243" s="123" t="s">
        <v>2792</v>
      </c>
      <c r="J243" s="121" t="s">
        <v>2793</v>
      </c>
      <c r="K243" s="94">
        <v>141200</v>
      </c>
      <c r="L243" s="94">
        <v>110000</v>
      </c>
      <c r="M243" s="94">
        <v>9166.6666666666661</v>
      </c>
      <c r="N243" s="94">
        <v>59450</v>
      </c>
      <c r="O243" s="94">
        <v>50283.333333333336</v>
      </c>
      <c r="P243" s="94">
        <v>548.5454545454545</v>
      </c>
      <c r="Q243" s="121" t="s">
        <v>2891</v>
      </c>
    </row>
    <row r="244" spans="1:17" ht="21" hidden="1" customHeight="1">
      <c r="A244" s="120">
        <v>44865</v>
      </c>
      <c r="B244" s="121" t="s">
        <v>2916</v>
      </c>
      <c r="C244" s="121" t="s">
        <v>2019</v>
      </c>
      <c r="D244" s="121" t="s">
        <v>473</v>
      </c>
      <c r="E244" s="121" t="s">
        <v>474</v>
      </c>
      <c r="F244" s="121" t="s">
        <v>2811</v>
      </c>
      <c r="G244" s="121" t="s">
        <v>2919</v>
      </c>
      <c r="H244" s="121" t="s">
        <v>2900</v>
      </c>
      <c r="I244" s="123" t="s">
        <v>2794</v>
      </c>
      <c r="J244" s="121" t="s">
        <v>2795</v>
      </c>
      <c r="K244" s="94">
        <v>625787</v>
      </c>
      <c r="L244" s="94">
        <v>500000</v>
      </c>
      <c r="M244" s="94">
        <v>41666.666666666664</v>
      </c>
      <c r="N244" s="94">
        <v>7901.5</v>
      </c>
      <c r="O244" s="94">
        <v>-33765.166666666664</v>
      </c>
      <c r="P244" s="94">
        <v>-81.0364</v>
      </c>
      <c r="Q244" s="121" t="s">
        <v>2892</v>
      </c>
    </row>
    <row r="245" spans="1:17" ht="21" hidden="1" customHeight="1">
      <c r="A245" s="120">
        <v>44865</v>
      </c>
      <c r="B245" s="121" t="s">
        <v>2916</v>
      </c>
      <c r="C245" s="121" t="s">
        <v>2019</v>
      </c>
      <c r="D245" s="121" t="s">
        <v>473</v>
      </c>
      <c r="E245" s="121" t="s">
        <v>474</v>
      </c>
      <c r="F245" s="121" t="s">
        <v>2811</v>
      </c>
      <c r="G245" s="121" t="s">
        <v>2919</v>
      </c>
      <c r="H245" s="121" t="s">
        <v>2900</v>
      </c>
      <c r="I245" s="123" t="s">
        <v>2865</v>
      </c>
      <c r="J245" s="121" t="s">
        <v>2796</v>
      </c>
      <c r="K245" s="94">
        <v>1569250.64</v>
      </c>
      <c r="L245" s="94">
        <v>1332000</v>
      </c>
      <c r="M245" s="94">
        <v>111000</v>
      </c>
      <c r="N245" s="94">
        <v>54512</v>
      </c>
      <c r="O245" s="94">
        <v>-56488</v>
      </c>
      <c r="P245" s="94">
        <v>-50.890090090090091</v>
      </c>
      <c r="Q245" s="121" t="s">
        <v>2892</v>
      </c>
    </row>
    <row r="246" spans="1:17" ht="21" hidden="1" customHeight="1">
      <c r="A246" s="120">
        <v>44865</v>
      </c>
      <c r="B246" s="121" t="s">
        <v>2916</v>
      </c>
      <c r="C246" s="121" t="s">
        <v>2019</v>
      </c>
      <c r="D246" s="121" t="s">
        <v>473</v>
      </c>
      <c r="E246" s="121" t="s">
        <v>474</v>
      </c>
      <c r="F246" s="121" t="s">
        <v>2811</v>
      </c>
      <c r="G246" s="121" t="s">
        <v>2919</v>
      </c>
      <c r="H246" s="121" t="s">
        <v>2900</v>
      </c>
      <c r="I246" s="123" t="s">
        <v>2797</v>
      </c>
      <c r="J246" s="121" t="s">
        <v>2798</v>
      </c>
      <c r="K246" s="94">
        <v>10238203.199999999</v>
      </c>
      <c r="L246" s="94">
        <v>11056483.58</v>
      </c>
      <c r="M246" s="94">
        <v>921373.6316666666</v>
      </c>
      <c r="N246" s="94">
        <v>494746</v>
      </c>
      <c r="O246" s="94">
        <v>-426627.63166666671</v>
      </c>
      <c r="P246" s="94">
        <v>-46.303434025449889</v>
      </c>
      <c r="Q246" s="121" t="s">
        <v>2892</v>
      </c>
    </row>
    <row r="247" spans="1:17" ht="21" hidden="1" customHeight="1">
      <c r="A247" s="120">
        <v>44865</v>
      </c>
      <c r="B247" s="121" t="s">
        <v>2916</v>
      </c>
      <c r="C247" s="121" t="s">
        <v>2019</v>
      </c>
      <c r="D247" s="121" t="s">
        <v>473</v>
      </c>
      <c r="E247" s="121" t="s">
        <v>474</v>
      </c>
      <c r="F247" s="121" t="s">
        <v>2811</v>
      </c>
      <c r="G247" s="121" t="s">
        <v>2919</v>
      </c>
      <c r="H247" s="121" t="s">
        <v>2900</v>
      </c>
      <c r="I247" s="123" t="s">
        <v>2799</v>
      </c>
      <c r="J247" s="121" t="s">
        <v>2800</v>
      </c>
      <c r="K247" s="94">
        <v>10383148.41</v>
      </c>
      <c r="L247" s="94">
        <v>2405452</v>
      </c>
      <c r="M247" s="94">
        <v>200454.33333333337</v>
      </c>
      <c r="N247" s="94">
        <v>127387.83</v>
      </c>
      <c r="O247" s="94">
        <v>-73066.503333333341</v>
      </c>
      <c r="P247" s="94">
        <v>-36.450448398055748</v>
      </c>
      <c r="Q247" s="121" t="s">
        <v>2892</v>
      </c>
    </row>
    <row r="248" spans="1:17" ht="21" hidden="1" customHeight="1">
      <c r="A248" s="120">
        <v>44865</v>
      </c>
      <c r="B248" s="121" t="s">
        <v>2916</v>
      </c>
      <c r="C248" s="121" t="s">
        <v>2019</v>
      </c>
      <c r="D248" s="121" t="s">
        <v>473</v>
      </c>
      <c r="E248" s="121" t="s">
        <v>474</v>
      </c>
      <c r="F248" s="121" t="s">
        <v>2811</v>
      </c>
      <c r="G248" s="121" t="s">
        <v>2919</v>
      </c>
      <c r="H248" s="121" t="s">
        <v>2900</v>
      </c>
      <c r="I248" s="123" t="s">
        <v>2801</v>
      </c>
      <c r="J248" s="121" t="s">
        <v>2802</v>
      </c>
      <c r="K248" s="94">
        <v>114663.66</v>
      </c>
      <c r="L248" s="94">
        <v>119392</v>
      </c>
      <c r="M248" s="94">
        <v>9949.3333333333339</v>
      </c>
      <c r="N248" s="94">
        <v>10946.75</v>
      </c>
      <c r="O248" s="94">
        <v>997.41666666666663</v>
      </c>
      <c r="P248" s="94">
        <v>10.02495979630126</v>
      </c>
      <c r="Q248" s="121" t="s">
        <v>2891</v>
      </c>
    </row>
    <row r="249" spans="1:17" ht="21" hidden="1" customHeight="1">
      <c r="A249" s="120">
        <v>44865</v>
      </c>
      <c r="B249" s="121" t="s">
        <v>2916</v>
      </c>
      <c r="C249" s="121" t="s">
        <v>2019</v>
      </c>
      <c r="D249" s="121" t="s">
        <v>473</v>
      </c>
      <c r="E249" s="121" t="s">
        <v>474</v>
      </c>
      <c r="F249" s="121" t="s">
        <v>2811</v>
      </c>
      <c r="G249" s="121" t="s">
        <v>2919</v>
      </c>
      <c r="H249" s="121" t="s">
        <v>2900</v>
      </c>
      <c r="I249" s="123" t="s">
        <v>2803</v>
      </c>
      <c r="J249" s="121" t="s">
        <v>2804</v>
      </c>
      <c r="K249" s="94">
        <v>40964988.939999998</v>
      </c>
      <c r="L249" s="94">
        <v>4310000</v>
      </c>
      <c r="M249" s="94">
        <v>359166.66666666669</v>
      </c>
      <c r="N249" s="94">
        <v>262188</v>
      </c>
      <c r="O249" s="94">
        <v>-96978.666666666672</v>
      </c>
      <c r="P249" s="94">
        <v>-27.001020881670531</v>
      </c>
      <c r="Q249" s="121" t="s">
        <v>2892</v>
      </c>
    </row>
    <row r="250" spans="1:17" ht="21" hidden="1" customHeight="1">
      <c r="A250" s="120">
        <v>44865</v>
      </c>
      <c r="B250" s="121" t="s">
        <v>2916</v>
      </c>
      <c r="C250" s="121" t="s">
        <v>2019</v>
      </c>
      <c r="D250" s="121" t="s">
        <v>473</v>
      </c>
      <c r="E250" s="121" t="s">
        <v>474</v>
      </c>
      <c r="F250" s="121" t="s">
        <v>2811</v>
      </c>
      <c r="G250" s="121" t="s">
        <v>2919</v>
      </c>
      <c r="H250" s="121" t="s">
        <v>2900</v>
      </c>
      <c r="I250" s="123" t="s">
        <v>2805</v>
      </c>
      <c r="J250" s="121" t="s">
        <v>2806</v>
      </c>
      <c r="K250" s="94">
        <v>38816613.329999998</v>
      </c>
      <c r="L250" s="94">
        <v>39431331.539999999</v>
      </c>
      <c r="M250" s="94">
        <v>3285944.2949999999</v>
      </c>
      <c r="N250" s="94">
        <v>3057200</v>
      </c>
      <c r="O250" s="94">
        <v>-228744.29500000001</v>
      </c>
      <c r="P250" s="94">
        <v>-6.9612955809404555</v>
      </c>
      <c r="Q250" s="121" t="s">
        <v>2892</v>
      </c>
    </row>
    <row r="251" spans="1:17" ht="21" hidden="1" customHeight="1">
      <c r="A251" s="120">
        <v>44865</v>
      </c>
      <c r="B251" s="121" t="s">
        <v>2916</v>
      </c>
      <c r="C251" s="121" t="s">
        <v>2019</v>
      </c>
      <c r="D251" s="121" t="s">
        <v>473</v>
      </c>
      <c r="E251" s="121" t="s">
        <v>474</v>
      </c>
      <c r="F251" s="121" t="s">
        <v>2811</v>
      </c>
      <c r="G251" s="121" t="s">
        <v>2919</v>
      </c>
      <c r="H251" s="121" t="s">
        <v>2900</v>
      </c>
      <c r="I251" s="123" t="s">
        <v>2807</v>
      </c>
      <c r="J251" s="121" t="s">
        <v>2808</v>
      </c>
      <c r="K251" s="94">
        <v>13741473.050000001</v>
      </c>
      <c r="L251" s="94">
        <v>16418449.73</v>
      </c>
      <c r="M251" s="94">
        <v>1368204.1441666665</v>
      </c>
      <c r="N251" s="94">
        <v>255934.15</v>
      </c>
      <c r="O251" s="94">
        <v>-1112269.9941666666</v>
      </c>
      <c r="P251" s="94">
        <v>-81.294154743561165</v>
      </c>
      <c r="Q251" s="121" t="s">
        <v>2892</v>
      </c>
    </row>
    <row r="252" spans="1:17" ht="21" hidden="1" customHeight="1">
      <c r="A252" s="120">
        <v>44865</v>
      </c>
      <c r="B252" s="121" t="s">
        <v>2916</v>
      </c>
      <c r="C252" s="121" t="s">
        <v>2019</v>
      </c>
      <c r="D252" s="121" t="s">
        <v>473</v>
      </c>
      <c r="E252" s="121" t="s">
        <v>474</v>
      </c>
      <c r="F252" s="121" t="s">
        <v>2811</v>
      </c>
      <c r="G252" s="121" t="s">
        <v>2919</v>
      </c>
      <c r="H252" s="121" t="s">
        <v>2900</v>
      </c>
      <c r="I252" s="123" t="s">
        <v>2870</v>
      </c>
      <c r="J252" s="121" t="s">
        <v>2871</v>
      </c>
      <c r="K252" s="94">
        <v>0</v>
      </c>
      <c r="L252" s="95"/>
      <c r="M252" s="95"/>
      <c r="N252" s="94">
        <v>0</v>
      </c>
      <c r="O252" s="95"/>
      <c r="P252" s="95"/>
      <c r="Q252" s="121" t="s">
        <v>2897</v>
      </c>
    </row>
    <row r="253" spans="1:17" ht="21" hidden="1" customHeight="1">
      <c r="A253" s="120">
        <v>44865</v>
      </c>
      <c r="B253" s="121" t="s">
        <v>2916</v>
      </c>
      <c r="C253" s="121" t="s">
        <v>2019</v>
      </c>
      <c r="D253" s="121" t="s">
        <v>473</v>
      </c>
      <c r="E253" s="121" t="s">
        <v>474</v>
      </c>
      <c r="F253" s="121" t="s">
        <v>2811</v>
      </c>
      <c r="G253" s="121" t="s">
        <v>2919</v>
      </c>
      <c r="H253" s="121" t="s">
        <v>2900</v>
      </c>
      <c r="I253" s="123" t="s">
        <v>2809</v>
      </c>
      <c r="J253" s="121" t="s">
        <v>2810</v>
      </c>
      <c r="K253" s="94">
        <v>1544459.88</v>
      </c>
      <c r="L253" s="94">
        <v>954700</v>
      </c>
      <c r="M253" s="94">
        <v>79558.333333333343</v>
      </c>
      <c r="N253" s="94">
        <v>0</v>
      </c>
      <c r="O253" s="94">
        <v>-79558.333333333343</v>
      </c>
      <c r="P253" s="94">
        <v>-100</v>
      </c>
      <c r="Q253" s="121" t="s">
        <v>2892</v>
      </c>
    </row>
    <row r="254" spans="1:17" ht="21" hidden="1" customHeight="1">
      <c r="A254" s="120">
        <v>44865</v>
      </c>
      <c r="B254" s="121" t="s">
        <v>2916</v>
      </c>
      <c r="C254" s="121" t="s">
        <v>2019</v>
      </c>
      <c r="D254" s="121" t="s">
        <v>473</v>
      </c>
      <c r="E254" s="121" t="s">
        <v>474</v>
      </c>
      <c r="F254" s="121" t="s">
        <v>2839</v>
      </c>
      <c r="G254" s="121" t="s">
        <v>2919</v>
      </c>
      <c r="H254" s="121" t="s">
        <v>2900</v>
      </c>
      <c r="I254" s="122" t="s">
        <v>2812</v>
      </c>
      <c r="J254" s="121" t="s">
        <v>2813</v>
      </c>
      <c r="K254" s="94">
        <v>7507548.5</v>
      </c>
      <c r="L254" s="94">
        <v>7210368.8300000001</v>
      </c>
      <c r="M254" s="94">
        <v>600864.06916666671</v>
      </c>
      <c r="N254" s="94">
        <v>856227.21</v>
      </c>
      <c r="O254" s="94">
        <v>255363.14083333334</v>
      </c>
      <c r="P254" s="94">
        <v>42.499319552839019</v>
      </c>
      <c r="Q254" s="121" t="s">
        <v>2892</v>
      </c>
    </row>
    <row r="255" spans="1:17" ht="21" hidden="1" customHeight="1">
      <c r="A255" s="120">
        <v>44865</v>
      </c>
      <c r="B255" s="121" t="s">
        <v>2916</v>
      </c>
      <c r="C255" s="121" t="s">
        <v>2019</v>
      </c>
      <c r="D255" s="121" t="s">
        <v>473</v>
      </c>
      <c r="E255" s="121" t="s">
        <v>474</v>
      </c>
      <c r="F255" s="121" t="s">
        <v>2839</v>
      </c>
      <c r="G255" s="121" t="s">
        <v>2919</v>
      </c>
      <c r="H255" s="121" t="s">
        <v>2900</v>
      </c>
      <c r="I255" s="122" t="s">
        <v>2814</v>
      </c>
      <c r="J255" s="121" t="s">
        <v>2815</v>
      </c>
      <c r="K255" s="94">
        <v>1477936.98</v>
      </c>
      <c r="L255" s="94">
        <v>2570849.1800000002</v>
      </c>
      <c r="M255" s="94">
        <v>214237.43166666667</v>
      </c>
      <c r="N255" s="94">
        <v>0</v>
      </c>
      <c r="O255" s="94">
        <v>-214237.43166666667</v>
      </c>
      <c r="P255" s="94">
        <v>-100</v>
      </c>
      <c r="Q255" s="121" t="s">
        <v>2891</v>
      </c>
    </row>
    <row r="256" spans="1:17" ht="21" hidden="1" customHeight="1">
      <c r="A256" s="120">
        <v>44865</v>
      </c>
      <c r="B256" s="121" t="s">
        <v>2916</v>
      </c>
      <c r="C256" s="121" t="s">
        <v>2019</v>
      </c>
      <c r="D256" s="121" t="s">
        <v>473</v>
      </c>
      <c r="E256" s="121" t="s">
        <v>474</v>
      </c>
      <c r="F256" s="121" t="s">
        <v>2839</v>
      </c>
      <c r="G256" s="121" t="s">
        <v>2919</v>
      </c>
      <c r="H256" s="121" t="s">
        <v>2900</v>
      </c>
      <c r="I256" s="122" t="s">
        <v>2816</v>
      </c>
      <c r="J256" s="121" t="s">
        <v>2817</v>
      </c>
      <c r="K256" s="94">
        <v>148936.88</v>
      </c>
      <c r="L256" s="94">
        <v>412955</v>
      </c>
      <c r="M256" s="94">
        <v>34412.916666666664</v>
      </c>
      <c r="N256" s="94">
        <v>24055.15</v>
      </c>
      <c r="O256" s="94">
        <v>-10357.766666666668</v>
      </c>
      <c r="P256" s="94">
        <v>-30.098485307115787</v>
      </c>
      <c r="Q256" s="121" t="s">
        <v>2891</v>
      </c>
    </row>
    <row r="257" spans="1:17" ht="21" hidden="1" customHeight="1">
      <c r="A257" s="120">
        <v>44865</v>
      </c>
      <c r="B257" s="121" t="s">
        <v>2916</v>
      </c>
      <c r="C257" s="121" t="s">
        <v>2019</v>
      </c>
      <c r="D257" s="121" t="s">
        <v>473</v>
      </c>
      <c r="E257" s="121" t="s">
        <v>474</v>
      </c>
      <c r="F257" s="121" t="s">
        <v>2839</v>
      </c>
      <c r="G257" s="121" t="s">
        <v>2919</v>
      </c>
      <c r="H257" s="121" t="s">
        <v>2900</v>
      </c>
      <c r="I257" s="122" t="s">
        <v>2818</v>
      </c>
      <c r="J257" s="121" t="s">
        <v>2819</v>
      </c>
      <c r="K257" s="94">
        <v>5160135.21</v>
      </c>
      <c r="L257" s="94">
        <v>2849198</v>
      </c>
      <c r="M257" s="94">
        <v>237433.16666666669</v>
      </c>
      <c r="N257" s="94">
        <v>53898</v>
      </c>
      <c r="O257" s="94">
        <v>-183535.16666666669</v>
      </c>
      <c r="P257" s="94">
        <v>-77.299717323962739</v>
      </c>
      <c r="Q257" s="121" t="s">
        <v>2891</v>
      </c>
    </row>
    <row r="258" spans="1:17" ht="21" hidden="1" customHeight="1">
      <c r="A258" s="120">
        <v>44865</v>
      </c>
      <c r="B258" s="121" t="s">
        <v>2916</v>
      </c>
      <c r="C258" s="121" t="s">
        <v>2019</v>
      </c>
      <c r="D258" s="121" t="s">
        <v>473</v>
      </c>
      <c r="E258" s="121" t="s">
        <v>474</v>
      </c>
      <c r="F258" s="121" t="s">
        <v>2839</v>
      </c>
      <c r="G258" s="121" t="s">
        <v>2919</v>
      </c>
      <c r="H258" s="121" t="s">
        <v>2900</v>
      </c>
      <c r="I258" s="122" t="s">
        <v>2820</v>
      </c>
      <c r="J258" s="121" t="s">
        <v>2821</v>
      </c>
      <c r="K258" s="94">
        <v>38898173.729999997</v>
      </c>
      <c r="L258" s="94">
        <v>39431331.539999999</v>
      </c>
      <c r="M258" s="94">
        <v>3285944.2949999999</v>
      </c>
      <c r="N258" s="94">
        <v>3057200</v>
      </c>
      <c r="O258" s="94">
        <v>-228744.29500000001</v>
      </c>
      <c r="P258" s="94">
        <v>-6.9612955809404555</v>
      </c>
      <c r="Q258" s="121" t="s">
        <v>2891</v>
      </c>
    </row>
    <row r="259" spans="1:17" ht="21" hidden="1" customHeight="1">
      <c r="A259" s="120">
        <v>44865</v>
      </c>
      <c r="B259" s="121" t="s">
        <v>2916</v>
      </c>
      <c r="C259" s="121" t="s">
        <v>2019</v>
      </c>
      <c r="D259" s="121" t="s">
        <v>473</v>
      </c>
      <c r="E259" s="121" t="s">
        <v>474</v>
      </c>
      <c r="F259" s="121" t="s">
        <v>2839</v>
      </c>
      <c r="G259" s="121" t="s">
        <v>2919</v>
      </c>
      <c r="H259" s="121" t="s">
        <v>2900</v>
      </c>
      <c r="I259" s="122" t="s">
        <v>2822</v>
      </c>
      <c r="J259" s="121" t="s">
        <v>2846</v>
      </c>
      <c r="K259" s="94">
        <v>5232061.5</v>
      </c>
      <c r="L259" s="94">
        <v>6982360</v>
      </c>
      <c r="M259" s="94">
        <v>581863.33333333337</v>
      </c>
      <c r="N259" s="94">
        <v>522353.69</v>
      </c>
      <c r="O259" s="94">
        <v>-59509.643333333341</v>
      </c>
      <c r="P259" s="94">
        <v>-10.227426257024845</v>
      </c>
      <c r="Q259" s="121" t="s">
        <v>2891</v>
      </c>
    </row>
    <row r="260" spans="1:17" ht="21" hidden="1" customHeight="1">
      <c r="A260" s="120">
        <v>44865</v>
      </c>
      <c r="B260" s="121" t="s">
        <v>2916</v>
      </c>
      <c r="C260" s="121" t="s">
        <v>2019</v>
      </c>
      <c r="D260" s="121" t="s">
        <v>473</v>
      </c>
      <c r="E260" s="121" t="s">
        <v>474</v>
      </c>
      <c r="F260" s="121" t="s">
        <v>2839</v>
      </c>
      <c r="G260" s="121" t="s">
        <v>2919</v>
      </c>
      <c r="H260" s="121" t="s">
        <v>2900</v>
      </c>
      <c r="I260" s="122" t="s">
        <v>2823</v>
      </c>
      <c r="J260" s="121" t="s">
        <v>2824</v>
      </c>
      <c r="K260" s="94">
        <v>14043453.33</v>
      </c>
      <c r="L260" s="94">
        <v>13462400</v>
      </c>
      <c r="M260" s="94">
        <v>1121866.6666666665</v>
      </c>
      <c r="N260" s="94">
        <v>1020037.5</v>
      </c>
      <c r="O260" s="94">
        <v>-101829.16666666666</v>
      </c>
      <c r="P260" s="94">
        <v>-9.0767619443784167</v>
      </c>
      <c r="Q260" s="121" t="s">
        <v>2891</v>
      </c>
    </row>
    <row r="261" spans="1:17" ht="21" hidden="1" customHeight="1">
      <c r="A261" s="120">
        <v>44865</v>
      </c>
      <c r="B261" s="121" t="s">
        <v>2916</v>
      </c>
      <c r="C261" s="121" t="s">
        <v>2019</v>
      </c>
      <c r="D261" s="121" t="s">
        <v>473</v>
      </c>
      <c r="E261" s="121" t="s">
        <v>474</v>
      </c>
      <c r="F261" s="121" t="s">
        <v>2839</v>
      </c>
      <c r="G261" s="121" t="s">
        <v>2919</v>
      </c>
      <c r="H261" s="121" t="s">
        <v>2900</v>
      </c>
      <c r="I261" s="122" t="s">
        <v>2825</v>
      </c>
      <c r="J261" s="121" t="s">
        <v>2826</v>
      </c>
      <c r="K261" s="94">
        <v>8207626.2599999998</v>
      </c>
      <c r="L261" s="94">
        <v>7162808.2000000002</v>
      </c>
      <c r="M261" s="94">
        <v>596900.68333333335</v>
      </c>
      <c r="N261" s="94">
        <v>157993.39000000001</v>
      </c>
      <c r="O261" s="94">
        <v>-438907.29333333333</v>
      </c>
      <c r="P261" s="94">
        <v>-73.531042196550786</v>
      </c>
      <c r="Q261" s="121" t="s">
        <v>2891</v>
      </c>
    </row>
    <row r="262" spans="1:17" ht="21" hidden="1" customHeight="1">
      <c r="A262" s="120">
        <v>44865</v>
      </c>
      <c r="B262" s="121" t="s">
        <v>2916</v>
      </c>
      <c r="C262" s="121" t="s">
        <v>2019</v>
      </c>
      <c r="D262" s="121" t="s">
        <v>473</v>
      </c>
      <c r="E262" s="121" t="s">
        <v>474</v>
      </c>
      <c r="F262" s="121" t="s">
        <v>2839</v>
      </c>
      <c r="G262" s="121" t="s">
        <v>2919</v>
      </c>
      <c r="H262" s="121" t="s">
        <v>2900</v>
      </c>
      <c r="I262" s="122" t="s">
        <v>2827</v>
      </c>
      <c r="J262" s="121" t="s">
        <v>2828</v>
      </c>
      <c r="K262" s="94">
        <v>6534093.46</v>
      </c>
      <c r="L262" s="94">
        <v>6942181.5199999996</v>
      </c>
      <c r="M262" s="94">
        <v>578515.12666666671</v>
      </c>
      <c r="N262" s="94">
        <v>434052.04000000004</v>
      </c>
      <c r="O262" s="94">
        <v>-144463.08666666667</v>
      </c>
      <c r="P262" s="94">
        <v>-24.971358570871828</v>
      </c>
      <c r="Q262" s="121" t="s">
        <v>2891</v>
      </c>
    </row>
    <row r="263" spans="1:17" ht="21" hidden="1" customHeight="1">
      <c r="A263" s="120">
        <v>44865</v>
      </c>
      <c r="B263" s="121" t="s">
        <v>2916</v>
      </c>
      <c r="C263" s="121" t="s">
        <v>2019</v>
      </c>
      <c r="D263" s="121" t="s">
        <v>473</v>
      </c>
      <c r="E263" s="121" t="s">
        <v>474</v>
      </c>
      <c r="F263" s="121" t="s">
        <v>2839</v>
      </c>
      <c r="G263" s="121" t="s">
        <v>2919</v>
      </c>
      <c r="H263" s="121" t="s">
        <v>2900</v>
      </c>
      <c r="I263" s="122" t="s">
        <v>2829</v>
      </c>
      <c r="J263" s="121" t="s">
        <v>2830</v>
      </c>
      <c r="K263" s="94">
        <v>2358606.66</v>
      </c>
      <c r="L263" s="94">
        <v>2610731</v>
      </c>
      <c r="M263" s="94">
        <v>217560.91666666666</v>
      </c>
      <c r="N263" s="94">
        <v>202638.26</v>
      </c>
      <c r="O263" s="94">
        <v>-14922.656666666669</v>
      </c>
      <c r="P263" s="94">
        <v>-6.8590705055404024</v>
      </c>
      <c r="Q263" s="121" t="s">
        <v>2891</v>
      </c>
    </row>
    <row r="264" spans="1:17" ht="21" hidden="1" customHeight="1">
      <c r="A264" s="120">
        <v>44865</v>
      </c>
      <c r="B264" s="121" t="s">
        <v>2916</v>
      </c>
      <c r="C264" s="121" t="s">
        <v>2019</v>
      </c>
      <c r="D264" s="121" t="s">
        <v>473</v>
      </c>
      <c r="E264" s="121" t="s">
        <v>474</v>
      </c>
      <c r="F264" s="121" t="s">
        <v>2839</v>
      </c>
      <c r="G264" s="121" t="s">
        <v>2919</v>
      </c>
      <c r="H264" s="121" t="s">
        <v>2900</v>
      </c>
      <c r="I264" s="122" t="s">
        <v>2831</v>
      </c>
      <c r="J264" s="121" t="s">
        <v>2832</v>
      </c>
      <c r="K264" s="94">
        <v>4021384.89</v>
      </c>
      <c r="L264" s="94">
        <v>3129399.84</v>
      </c>
      <c r="M264" s="94">
        <v>260783.32</v>
      </c>
      <c r="N264" s="94">
        <v>153788.28</v>
      </c>
      <c r="O264" s="94">
        <v>-106995.04</v>
      </c>
      <c r="P264" s="94">
        <v>-41.028329572612236</v>
      </c>
      <c r="Q264" s="121" t="s">
        <v>2891</v>
      </c>
    </row>
    <row r="265" spans="1:17" ht="21" hidden="1" customHeight="1">
      <c r="A265" s="120">
        <v>44865</v>
      </c>
      <c r="B265" s="121" t="s">
        <v>2916</v>
      </c>
      <c r="C265" s="121" t="s">
        <v>2019</v>
      </c>
      <c r="D265" s="121" t="s">
        <v>473</v>
      </c>
      <c r="E265" s="121" t="s">
        <v>474</v>
      </c>
      <c r="F265" s="121" t="s">
        <v>2839</v>
      </c>
      <c r="G265" s="121" t="s">
        <v>2919</v>
      </c>
      <c r="H265" s="121" t="s">
        <v>2900</v>
      </c>
      <c r="I265" s="122" t="s">
        <v>2833</v>
      </c>
      <c r="J265" s="121" t="s">
        <v>2834</v>
      </c>
      <c r="K265" s="94">
        <v>5932102.6500000004</v>
      </c>
      <c r="L265" s="94">
        <v>5776434.4400000004</v>
      </c>
      <c r="M265" s="94">
        <v>481369.53666666668</v>
      </c>
      <c r="N265" s="94">
        <v>477827.19999999995</v>
      </c>
      <c r="O265" s="94">
        <v>-3542.336666666667</v>
      </c>
      <c r="P265" s="94">
        <v>-0.73588717125646119</v>
      </c>
      <c r="Q265" s="121" t="s">
        <v>2891</v>
      </c>
    </row>
    <row r="266" spans="1:17" ht="21" hidden="1" customHeight="1">
      <c r="A266" s="120">
        <v>44865</v>
      </c>
      <c r="B266" s="121" t="s">
        <v>2916</v>
      </c>
      <c r="C266" s="121" t="s">
        <v>2019</v>
      </c>
      <c r="D266" s="121" t="s">
        <v>473</v>
      </c>
      <c r="E266" s="121" t="s">
        <v>474</v>
      </c>
      <c r="F266" s="121" t="s">
        <v>2839</v>
      </c>
      <c r="G266" s="121" t="s">
        <v>2919</v>
      </c>
      <c r="H266" s="121" t="s">
        <v>2900</v>
      </c>
      <c r="I266" s="122" t="s">
        <v>2835</v>
      </c>
      <c r="J266" s="121" t="s">
        <v>2836</v>
      </c>
      <c r="K266" s="94">
        <v>9720.4500000000007</v>
      </c>
      <c r="L266" s="94">
        <v>6500</v>
      </c>
      <c r="M266" s="94">
        <v>541.66666666666663</v>
      </c>
      <c r="N266" s="94">
        <v>321.08999999999997</v>
      </c>
      <c r="O266" s="94">
        <v>-220.57666666666665</v>
      </c>
      <c r="P266" s="94">
        <v>-40.721846153846158</v>
      </c>
      <c r="Q266" s="121" t="s">
        <v>2891</v>
      </c>
    </row>
    <row r="267" spans="1:17" ht="21" hidden="1" customHeight="1">
      <c r="A267" s="120">
        <v>44865</v>
      </c>
      <c r="B267" s="121" t="s">
        <v>2916</v>
      </c>
      <c r="C267" s="121" t="s">
        <v>2019</v>
      </c>
      <c r="D267" s="121" t="s">
        <v>473</v>
      </c>
      <c r="E267" s="121" t="s">
        <v>474</v>
      </c>
      <c r="F267" s="121" t="s">
        <v>2839</v>
      </c>
      <c r="G267" s="121" t="s">
        <v>2919</v>
      </c>
      <c r="H267" s="121" t="s">
        <v>2900</v>
      </c>
      <c r="I267" s="122" t="s">
        <v>2837</v>
      </c>
      <c r="J267" s="121" t="s">
        <v>2838</v>
      </c>
      <c r="K267" s="94">
        <v>10004734.93</v>
      </c>
      <c r="L267" s="94">
        <v>14791721</v>
      </c>
      <c r="M267" s="94">
        <v>1232643.4166666667</v>
      </c>
      <c r="N267" s="94">
        <v>15364</v>
      </c>
      <c r="O267" s="94">
        <v>-1217279.4166666665</v>
      </c>
      <c r="P267" s="94">
        <v>-98.75357302912893</v>
      </c>
      <c r="Q267" s="121" t="s">
        <v>2891</v>
      </c>
    </row>
    <row r="268" spans="1:17" ht="21" hidden="1" customHeight="1">
      <c r="A268" s="120">
        <v>44865</v>
      </c>
      <c r="B268" s="121" t="s">
        <v>2916</v>
      </c>
      <c r="C268" s="121" t="s">
        <v>2019</v>
      </c>
      <c r="D268" s="121" t="s">
        <v>473</v>
      </c>
      <c r="E268" s="121" t="s">
        <v>474</v>
      </c>
      <c r="F268" s="121" t="s">
        <v>2839</v>
      </c>
      <c r="G268" s="121" t="s">
        <v>2919</v>
      </c>
      <c r="H268" s="121" t="s">
        <v>2900</v>
      </c>
      <c r="I268" s="122" t="s">
        <v>2872</v>
      </c>
      <c r="J268" s="121" t="s">
        <v>2873</v>
      </c>
      <c r="K268" s="94">
        <v>0</v>
      </c>
      <c r="L268" s="95"/>
      <c r="M268" s="95"/>
      <c r="N268" s="94">
        <v>0</v>
      </c>
      <c r="O268" s="95"/>
      <c r="P268" s="95"/>
      <c r="Q268" s="121" t="s">
        <v>2897</v>
      </c>
    </row>
    <row r="269" spans="1:17" ht="21" hidden="1" customHeight="1">
      <c r="A269" s="120">
        <v>44865</v>
      </c>
      <c r="B269" s="121" t="s">
        <v>2916</v>
      </c>
      <c r="C269" s="121" t="s">
        <v>2019</v>
      </c>
      <c r="D269" s="121" t="s">
        <v>473</v>
      </c>
      <c r="E269" s="121" t="s">
        <v>474</v>
      </c>
      <c r="F269" s="121" t="s">
        <v>2893</v>
      </c>
      <c r="G269" s="121" t="s">
        <v>2920</v>
      </c>
      <c r="H269" s="121" t="s">
        <v>1944</v>
      </c>
      <c r="I269" s="121" t="s">
        <v>2852</v>
      </c>
      <c r="J269" s="121" t="s">
        <v>2894</v>
      </c>
      <c r="K269" s="94">
        <v>117833257.36</v>
      </c>
      <c r="L269" s="94">
        <v>117833257.36</v>
      </c>
      <c r="M269" s="94">
        <v>9819438.1133333333</v>
      </c>
      <c r="N269" s="94">
        <v>93168108.24000001</v>
      </c>
      <c r="O269" s="94">
        <v>83348670.126666665</v>
      </c>
      <c r="P269" s="94">
        <v>848.81302946949256</v>
      </c>
      <c r="Q269" s="121" t="s">
        <v>2891</v>
      </c>
    </row>
    <row r="270" spans="1:17" ht="21" hidden="1" customHeight="1">
      <c r="A270" s="120">
        <v>44865</v>
      </c>
      <c r="B270" s="121" t="s">
        <v>2916</v>
      </c>
      <c r="C270" s="121" t="s">
        <v>2019</v>
      </c>
      <c r="D270" s="121" t="s">
        <v>473</v>
      </c>
      <c r="E270" s="121" t="s">
        <v>474</v>
      </c>
      <c r="F270" s="121" t="s">
        <v>2917</v>
      </c>
      <c r="G270" s="121" t="s">
        <v>2921</v>
      </c>
      <c r="H270" s="121" t="s">
        <v>1944</v>
      </c>
      <c r="I270" s="121" t="s">
        <v>2853</v>
      </c>
      <c r="J270" s="121" t="s">
        <v>2895</v>
      </c>
      <c r="K270" s="94">
        <v>84645394.680000007</v>
      </c>
      <c r="L270" s="94">
        <v>84645394.680000007</v>
      </c>
      <c r="M270" s="94">
        <v>7053782.8899999997</v>
      </c>
      <c r="N270" s="94">
        <v>78851648.230000004</v>
      </c>
      <c r="O270" s="94">
        <v>71797865.340000004</v>
      </c>
      <c r="P270" s="94">
        <v>1017.8632722278186</v>
      </c>
      <c r="Q270" s="121" t="s">
        <v>2891</v>
      </c>
    </row>
    <row r="271" spans="1:17" ht="21" hidden="1" customHeight="1">
      <c r="A271" s="120">
        <v>44865</v>
      </c>
      <c r="B271" s="121" t="s">
        <v>2916</v>
      </c>
      <c r="C271" s="121" t="s">
        <v>2019</v>
      </c>
      <c r="D271" s="121" t="s">
        <v>473</v>
      </c>
      <c r="E271" s="121" t="s">
        <v>474</v>
      </c>
      <c r="F271" s="121" t="s">
        <v>2917</v>
      </c>
      <c r="G271" s="121" t="s">
        <v>2921</v>
      </c>
      <c r="H271" s="121" t="s">
        <v>1944</v>
      </c>
      <c r="I271" s="121" t="s">
        <v>2854</v>
      </c>
      <c r="J271" s="121" t="s">
        <v>2896</v>
      </c>
      <c r="K271" s="94">
        <v>22168443.640000001</v>
      </c>
      <c r="L271" s="94">
        <v>-22168443.640000001</v>
      </c>
      <c r="M271" s="94">
        <v>-1847370.3033333335</v>
      </c>
      <c r="N271" s="94">
        <v>-8376861.0800000001</v>
      </c>
      <c r="O271" s="94">
        <v>-6529490.7766666664</v>
      </c>
      <c r="P271" s="94">
        <v>353.44785855250956</v>
      </c>
      <c r="Q271" s="121" t="s">
        <v>2891</v>
      </c>
    </row>
    <row r="272" spans="1:17" ht="21" hidden="1" customHeight="1">
      <c r="A272" s="120">
        <v>44865</v>
      </c>
      <c r="B272" s="121" t="s">
        <v>2916</v>
      </c>
      <c r="C272" s="121" t="s">
        <v>2019</v>
      </c>
      <c r="D272" s="121" t="s">
        <v>475</v>
      </c>
      <c r="E272" s="121" t="s">
        <v>476</v>
      </c>
      <c r="F272" s="121" t="s">
        <v>2811</v>
      </c>
      <c r="G272" s="121" t="s">
        <v>2919</v>
      </c>
      <c r="H272" s="121" t="s">
        <v>2900</v>
      </c>
      <c r="I272" s="122" t="s">
        <v>2790</v>
      </c>
      <c r="J272" s="121" t="s">
        <v>2791</v>
      </c>
      <c r="K272" s="94">
        <v>57065243.840000004</v>
      </c>
      <c r="L272" s="94">
        <v>41500000</v>
      </c>
      <c r="M272" s="94">
        <v>3458333.3333333335</v>
      </c>
      <c r="N272" s="94">
        <v>2904857.65</v>
      </c>
      <c r="O272" s="94">
        <v>-553475.68333333335</v>
      </c>
      <c r="P272" s="94">
        <v>-16.004116144578315</v>
      </c>
      <c r="Q272" s="121" t="s">
        <v>2892</v>
      </c>
    </row>
    <row r="273" spans="1:17" ht="21" hidden="1" customHeight="1">
      <c r="A273" s="120">
        <v>44865</v>
      </c>
      <c r="B273" s="121" t="s">
        <v>2916</v>
      </c>
      <c r="C273" s="121" t="s">
        <v>2019</v>
      </c>
      <c r="D273" s="121" t="s">
        <v>475</v>
      </c>
      <c r="E273" s="121" t="s">
        <v>476</v>
      </c>
      <c r="F273" s="121" t="s">
        <v>2811</v>
      </c>
      <c r="G273" s="121" t="s">
        <v>2919</v>
      </c>
      <c r="H273" s="121" t="s">
        <v>2900</v>
      </c>
      <c r="I273" s="122" t="s">
        <v>2792</v>
      </c>
      <c r="J273" s="121" t="s">
        <v>2793</v>
      </c>
      <c r="K273" s="94">
        <v>212333.33</v>
      </c>
      <c r="L273" s="94">
        <v>170000</v>
      </c>
      <c r="M273" s="94">
        <v>14166.666666666668</v>
      </c>
      <c r="N273" s="94">
        <v>0</v>
      </c>
      <c r="O273" s="94">
        <v>-14166.666666666668</v>
      </c>
      <c r="P273" s="94">
        <v>-100</v>
      </c>
      <c r="Q273" s="121" t="s">
        <v>2892</v>
      </c>
    </row>
    <row r="274" spans="1:17" ht="21" hidden="1" customHeight="1">
      <c r="A274" s="120">
        <v>44865</v>
      </c>
      <c r="B274" s="121" t="s">
        <v>2916</v>
      </c>
      <c r="C274" s="121" t="s">
        <v>2019</v>
      </c>
      <c r="D274" s="121" t="s">
        <v>475</v>
      </c>
      <c r="E274" s="121" t="s">
        <v>476</v>
      </c>
      <c r="F274" s="121" t="s">
        <v>2811</v>
      </c>
      <c r="G274" s="121" t="s">
        <v>2919</v>
      </c>
      <c r="H274" s="121" t="s">
        <v>2900</v>
      </c>
      <c r="I274" s="122" t="s">
        <v>2794</v>
      </c>
      <c r="J274" s="121" t="s">
        <v>2795</v>
      </c>
      <c r="K274" s="94">
        <v>163244</v>
      </c>
      <c r="L274" s="94">
        <v>200000</v>
      </c>
      <c r="M274" s="94">
        <v>16666.666666666668</v>
      </c>
      <c r="N274" s="94">
        <v>64813</v>
      </c>
      <c r="O274" s="94">
        <v>48146.333333333328</v>
      </c>
      <c r="P274" s="94">
        <v>288.87799999999999</v>
      </c>
      <c r="Q274" s="121" t="s">
        <v>2891</v>
      </c>
    </row>
    <row r="275" spans="1:17" ht="21" hidden="1" customHeight="1">
      <c r="A275" s="120">
        <v>44865</v>
      </c>
      <c r="B275" s="121" t="s">
        <v>2916</v>
      </c>
      <c r="C275" s="121" t="s">
        <v>2019</v>
      </c>
      <c r="D275" s="121" t="s">
        <v>475</v>
      </c>
      <c r="E275" s="121" t="s">
        <v>476</v>
      </c>
      <c r="F275" s="121" t="s">
        <v>2811</v>
      </c>
      <c r="G275" s="121" t="s">
        <v>2919</v>
      </c>
      <c r="H275" s="121" t="s">
        <v>2900</v>
      </c>
      <c r="I275" s="122" t="s">
        <v>2865</v>
      </c>
      <c r="J275" s="121" t="s">
        <v>2796</v>
      </c>
      <c r="K275" s="94">
        <v>795699.84</v>
      </c>
      <c r="L275" s="94">
        <v>706000</v>
      </c>
      <c r="M275" s="94">
        <v>58833.333333333336</v>
      </c>
      <c r="N275" s="94">
        <v>50910</v>
      </c>
      <c r="O275" s="94">
        <v>-7923.333333333333</v>
      </c>
      <c r="P275" s="94">
        <v>-13.467422096317282</v>
      </c>
      <c r="Q275" s="121" t="s">
        <v>2892</v>
      </c>
    </row>
    <row r="276" spans="1:17" ht="21" hidden="1" customHeight="1">
      <c r="A276" s="120">
        <v>44865</v>
      </c>
      <c r="B276" s="121" t="s">
        <v>2916</v>
      </c>
      <c r="C276" s="121" t="s">
        <v>2019</v>
      </c>
      <c r="D276" s="121" t="s">
        <v>475</v>
      </c>
      <c r="E276" s="121" t="s">
        <v>476</v>
      </c>
      <c r="F276" s="121" t="s">
        <v>2811</v>
      </c>
      <c r="G276" s="121" t="s">
        <v>2919</v>
      </c>
      <c r="H276" s="121" t="s">
        <v>2900</v>
      </c>
      <c r="I276" s="122" t="s">
        <v>2797</v>
      </c>
      <c r="J276" s="121" t="s">
        <v>2798</v>
      </c>
      <c r="K276" s="94">
        <v>6850972.5800000001</v>
      </c>
      <c r="L276" s="94">
        <v>5900000</v>
      </c>
      <c r="M276" s="94">
        <v>491666.66666666669</v>
      </c>
      <c r="N276" s="94">
        <v>306325</v>
      </c>
      <c r="O276" s="94">
        <v>-185341.66666666669</v>
      </c>
      <c r="P276" s="94">
        <v>-37.696610169491521</v>
      </c>
      <c r="Q276" s="121" t="s">
        <v>2892</v>
      </c>
    </row>
    <row r="277" spans="1:17" ht="21" hidden="1" customHeight="1">
      <c r="A277" s="120">
        <v>44865</v>
      </c>
      <c r="B277" s="121" t="s">
        <v>2916</v>
      </c>
      <c r="C277" s="121" t="s">
        <v>2019</v>
      </c>
      <c r="D277" s="121" t="s">
        <v>475</v>
      </c>
      <c r="E277" s="121" t="s">
        <v>476</v>
      </c>
      <c r="F277" s="121" t="s">
        <v>2811</v>
      </c>
      <c r="G277" s="121" t="s">
        <v>2919</v>
      </c>
      <c r="H277" s="121" t="s">
        <v>2900</v>
      </c>
      <c r="I277" s="122" t="s">
        <v>2799</v>
      </c>
      <c r="J277" s="121" t="s">
        <v>2800</v>
      </c>
      <c r="K277" s="94">
        <v>26055596.98</v>
      </c>
      <c r="L277" s="94">
        <v>3617000</v>
      </c>
      <c r="M277" s="94">
        <v>301416.66666666669</v>
      </c>
      <c r="N277" s="94">
        <v>265518.75</v>
      </c>
      <c r="O277" s="94">
        <v>-35897.916666666672</v>
      </c>
      <c r="P277" s="94">
        <v>-11.909731821951892</v>
      </c>
      <c r="Q277" s="121" t="s">
        <v>2892</v>
      </c>
    </row>
    <row r="278" spans="1:17" ht="21" hidden="1" customHeight="1">
      <c r="A278" s="120">
        <v>44865</v>
      </c>
      <c r="B278" s="121" t="s">
        <v>2916</v>
      </c>
      <c r="C278" s="121" t="s">
        <v>2019</v>
      </c>
      <c r="D278" s="121" t="s">
        <v>475</v>
      </c>
      <c r="E278" s="121" t="s">
        <v>476</v>
      </c>
      <c r="F278" s="121" t="s">
        <v>2811</v>
      </c>
      <c r="G278" s="121" t="s">
        <v>2919</v>
      </c>
      <c r="H278" s="121" t="s">
        <v>2900</v>
      </c>
      <c r="I278" s="122" t="s">
        <v>2801</v>
      </c>
      <c r="J278" s="121" t="s">
        <v>2802</v>
      </c>
      <c r="K278" s="94">
        <v>174490.37</v>
      </c>
      <c r="L278" s="94">
        <v>120000</v>
      </c>
      <c r="M278" s="94">
        <v>10000</v>
      </c>
      <c r="N278" s="94">
        <v>1383</v>
      </c>
      <c r="O278" s="94">
        <v>-8617</v>
      </c>
      <c r="P278" s="94">
        <v>-86.17</v>
      </c>
      <c r="Q278" s="121" t="s">
        <v>2892</v>
      </c>
    </row>
    <row r="279" spans="1:17" ht="21" hidden="1" customHeight="1">
      <c r="A279" s="120">
        <v>44865</v>
      </c>
      <c r="B279" s="121" t="s">
        <v>2916</v>
      </c>
      <c r="C279" s="121" t="s">
        <v>2019</v>
      </c>
      <c r="D279" s="121" t="s">
        <v>475</v>
      </c>
      <c r="E279" s="121" t="s">
        <v>476</v>
      </c>
      <c r="F279" s="121" t="s">
        <v>2811</v>
      </c>
      <c r="G279" s="121" t="s">
        <v>2919</v>
      </c>
      <c r="H279" s="121" t="s">
        <v>2900</v>
      </c>
      <c r="I279" s="122" t="s">
        <v>2803</v>
      </c>
      <c r="J279" s="121" t="s">
        <v>2804</v>
      </c>
      <c r="K279" s="94">
        <v>31854198.379999999</v>
      </c>
      <c r="L279" s="94">
        <v>7030000</v>
      </c>
      <c r="M279" s="94">
        <v>585833.33333333337</v>
      </c>
      <c r="N279" s="94">
        <v>474014</v>
      </c>
      <c r="O279" s="94">
        <v>-111819.33333333334</v>
      </c>
      <c r="P279" s="94">
        <v>-19.087226173541964</v>
      </c>
      <c r="Q279" s="121" t="s">
        <v>2892</v>
      </c>
    </row>
    <row r="280" spans="1:17" ht="21" hidden="1" customHeight="1">
      <c r="A280" s="120">
        <v>44865</v>
      </c>
      <c r="B280" s="121" t="s">
        <v>2916</v>
      </c>
      <c r="C280" s="121" t="s">
        <v>2019</v>
      </c>
      <c r="D280" s="121" t="s">
        <v>475</v>
      </c>
      <c r="E280" s="121" t="s">
        <v>476</v>
      </c>
      <c r="F280" s="121" t="s">
        <v>2811</v>
      </c>
      <c r="G280" s="121" t="s">
        <v>2919</v>
      </c>
      <c r="H280" s="121" t="s">
        <v>2900</v>
      </c>
      <c r="I280" s="122" t="s">
        <v>2805</v>
      </c>
      <c r="J280" s="121" t="s">
        <v>2806</v>
      </c>
      <c r="K280" s="94">
        <v>39018210.659999996</v>
      </c>
      <c r="L280" s="94">
        <v>39000000</v>
      </c>
      <c r="M280" s="94">
        <v>3250000</v>
      </c>
      <c r="N280" s="94">
        <v>3127200</v>
      </c>
      <c r="O280" s="94">
        <v>-122800</v>
      </c>
      <c r="P280" s="94">
        <v>-3.7784615384615385</v>
      </c>
      <c r="Q280" s="121" t="s">
        <v>2892</v>
      </c>
    </row>
    <row r="281" spans="1:17" ht="21" hidden="1" customHeight="1">
      <c r="A281" s="120">
        <v>44865</v>
      </c>
      <c r="B281" s="121" t="s">
        <v>2916</v>
      </c>
      <c r="C281" s="121" t="s">
        <v>2019</v>
      </c>
      <c r="D281" s="121" t="s">
        <v>475</v>
      </c>
      <c r="E281" s="121" t="s">
        <v>476</v>
      </c>
      <c r="F281" s="121" t="s">
        <v>2811</v>
      </c>
      <c r="G281" s="121" t="s">
        <v>2919</v>
      </c>
      <c r="H281" s="121" t="s">
        <v>2900</v>
      </c>
      <c r="I281" s="122" t="s">
        <v>2807</v>
      </c>
      <c r="J281" s="121" t="s">
        <v>2808</v>
      </c>
      <c r="K281" s="94">
        <v>16186481.800000001</v>
      </c>
      <c r="L281" s="94">
        <v>14438000</v>
      </c>
      <c r="M281" s="94">
        <v>1203166.6666666667</v>
      </c>
      <c r="N281" s="94">
        <v>391207.86</v>
      </c>
      <c r="O281" s="94">
        <v>-811958.80666666664</v>
      </c>
      <c r="P281" s="94">
        <v>-67.485148081451726</v>
      </c>
      <c r="Q281" s="121" t="s">
        <v>2892</v>
      </c>
    </row>
    <row r="282" spans="1:17" ht="21" hidden="1" customHeight="1">
      <c r="A282" s="120">
        <v>44865</v>
      </c>
      <c r="B282" s="121" t="s">
        <v>2916</v>
      </c>
      <c r="C282" s="121" t="s">
        <v>2019</v>
      </c>
      <c r="D282" s="121" t="s">
        <v>475</v>
      </c>
      <c r="E282" s="121" t="s">
        <v>476</v>
      </c>
      <c r="F282" s="121" t="s">
        <v>2811</v>
      </c>
      <c r="G282" s="121" t="s">
        <v>2919</v>
      </c>
      <c r="H282" s="121" t="s">
        <v>2900</v>
      </c>
      <c r="I282" s="122" t="s">
        <v>2870</v>
      </c>
      <c r="J282" s="121" t="s">
        <v>2871</v>
      </c>
      <c r="K282" s="94">
        <v>0</v>
      </c>
      <c r="L282" s="95"/>
      <c r="M282" s="95"/>
      <c r="N282" s="94">
        <v>0</v>
      </c>
      <c r="O282" s="95"/>
      <c r="P282" s="95"/>
      <c r="Q282" s="121" t="s">
        <v>2897</v>
      </c>
    </row>
    <row r="283" spans="1:17" ht="21" hidden="1" customHeight="1">
      <c r="A283" s="120">
        <v>44865</v>
      </c>
      <c r="B283" s="121" t="s">
        <v>2916</v>
      </c>
      <c r="C283" s="121" t="s">
        <v>2019</v>
      </c>
      <c r="D283" s="121" t="s">
        <v>475</v>
      </c>
      <c r="E283" s="121" t="s">
        <v>476</v>
      </c>
      <c r="F283" s="121" t="s">
        <v>2811</v>
      </c>
      <c r="G283" s="121" t="s">
        <v>2919</v>
      </c>
      <c r="H283" s="121" t="s">
        <v>2900</v>
      </c>
      <c r="I283" s="122" t="s">
        <v>2809</v>
      </c>
      <c r="J283" s="121" t="s">
        <v>2810</v>
      </c>
      <c r="K283" s="94">
        <v>1186577.21</v>
      </c>
      <c r="L283" s="94">
        <v>659000</v>
      </c>
      <c r="M283" s="94">
        <v>54916.666666666672</v>
      </c>
      <c r="N283" s="94">
        <v>0</v>
      </c>
      <c r="O283" s="94">
        <v>-54916.666666666672</v>
      </c>
      <c r="P283" s="94">
        <v>-100</v>
      </c>
      <c r="Q283" s="121" t="s">
        <v>2892</v>
      </c>
    </row>
    <row r="284" spans="1:17" ht="21" hidden="1" customHeight="1">
      <c r="A284" s="120">
        <v>44865</v>
      </c>
      <c r="B284" s="121" t="s">
        <v>2916</v>
      </c>
      <c r="C284" s="121" t="s">
        <v>2019</v>
      </c>
      <c r="D284" s="121" t="s">
        <v>475</v>
      </c>
      <c r="E284" s="121" t="s">
        <v>476</v>
      </c>
      <c r="F284" s="121" t="s">
        <v>2839</v>
      </c>
      <c r="G284" s="121" t="s">
        <v>2919</v>
      </c>
      <c r="H284" s="121" t="s">
        <v>2900</v>
      </c>
      <c r="I284" s="123" t="s">
        <v>2812</v>
      </c>
      <c r="J284" s="121" t="s">
        <v>2813</v>
      </c>
      <c r="K284" s="94">
        <v>6880477.7300000004</v>
      </c>
      <c r="L284" s="94">
        <v>13600000</v>
      </c>
      <c r="M284" s="94">
        <v>1133333.3333333333</v>
      </c>
      <c r="N284" s="94">
        <v>0</v>
      </c>
      <c r="O284" s="94">
        <v>-1133333.3333333333</v>
      </c>
      <c r="P284" s="94">
        <v>-100</v>
      </c>
      <c r="Q284" s="121" t="s">
        <v>2891</v>
      </c>
    </row>
    <row r="285" spans="1:17" ht="21" hidden="1" customHeight="1">
      <c r="A285" s="120">
        <v>44865</v>
      </c>
      <c r="B285" s="121" t="s">
        <v>2916</v>
      </c>
      <c r="C285" s="121" t="s">
        <v>2019</v>
      </c>
      <c r="D285" s="121" t="s">
        <v>475</v>
      </c>
      <c r="E285" s="121" t="s">
        <v>476</v>
      </c>
      <c r="F285" s="121" t="s">
        <v>2839</v>
      </c>
      <c r="G285" s="121" t="s">
        <v>2919</v>
      </c>
      <c r="H285" s="121" t="s">
        <v>2900</v>
      </c>
      <c r="I285" s="123" t="s">
        <v>2814</v>
      </c>
      <c r="J285" s="121" t="s">
        <v>2815</v>
      </c>
      <c r="K285" s="94">
        <v>2459204.46</v>
      </c>
      <c r="L285" s="94">
        <v>4500000</v>
      </c>
      <c r="M285" s="94">
        <v>375000</v>
      </c>
      <c r="N285" s="94">
        <v>0</v>
      </c>
      <c r="O285" s="94">
        <v>-375000</v>
      </c>
      <c r="P285" s="94">
        <v>-100</v>
      </c>
      <c r="Q285" s="121" t="s">
        <v>2891</v>
      </c>
    </row>
    <row r="286" spans="1:17" ht="21" hidden="1" customHeight="1">
      <c r="A286" s="120">
        <v>44865</v>
      </c>
      <c r="B286" s="121" t="s">
        <v>2916</v>
      </c>
      <c r="C286" s="121" t="s">
        <v>2019</v>
      </c>
      <c r="D286" s="121" t="s">
        <v>475</v>
      </c>
      <c r="E286" s="121" t="s">
        <v>476</v>
      </c>
      <c r="F286" s="121" t="s">
        <v>2839</v>
      </c>
      <c r="G286" s="121" t="s">
        <v>2919</v>
      </c>
      <c r="H286" s="121" t="s">
        <v>2900</v>
      </c>
      <c r="I286" s="123" t="s">
        <v>2816</v>
      </c>
      <c r="J286" s="121" t="s">
        <v>2817</v>
      </c>
      <c r="K286" s="94">
        <v>0</v>
      </c>
      <c r="L286" s="94">
        <v>204674.5</v>
      </c>
      <c r="M286" s="94">
        <v>17056.208333333336</v>
      </c>
      <c r="N286" s="94">
        <v>0</v>
      </c>
      <c r="O286" s="94">
        <v>-17056.208333333336</v>
      </c>
      <c r="P286" s="94">
        <v>-100</v>
      </c>
      <c r="Q286" s="121" t="s">
        <v>2891</v>
      </c>
    </row>
    <row r="287" spans="1:17" ht="21" hidden="1" customHeight="1">
      <c r="A287" s="120">
        <v>44865</v>
      </c>
      <c r="B287" s="121" t="s">
        <v>2916</v>
      </c>
      <c r="C287" s="121" t="s">
        <v>2019</v>
      </c>
      <c r="D287" s="121" t="s">
        <v>475</v>
      </c>
      <c r="E287" s="121" t="s">
        <v>476</v>
      </c>
      <c r="F287" s="121" t="s">
        <v>2839</v>
      </c>
      <c r="G287" s="121" t="s">
        <v>2919</v>
      </c>
      <c r="H287" s="121" t="s">
        <v>2900</v>
      </c>
      <c r="I287" s="123" t="s">
        <v>2818</v>
      </c>
      <c r="J287" s="121" t="s">
        <v>2819</v>
      </c>
      <c r="K287" s="94">
        <v>4916226.45</v>
      </c>
      <c r="L287" s="94">
        <v>3200000</v>
      </c>
      <c r="M287" s="94">
        <v>266666.66666666669</v>
      </c>
      <c r="N287" s="94">
        <v>347287.6</v>
      </c>
      <c r="O287" s="94">
        <v>80620.933333333334</v>
      </c>
      <c r="P287" s="94">
        <v>30.232849999999999</v>
      </c>
      <c r="Q287" s="121" t="s">
        <v>2892</v>
      </c>
    </row>
    <row r="288" spans="1:17" ht="21" hidden="1" customHeight="1">
      <c r="A288" s="120">
        <v>44865</v>
      </c>
      <c r="B288" s="121" t="s">
        <v>2916</v>
      </c>
      <c r="C288" s="121" t="s">
        <v>2019</v>
      </c>
      <c r="D288" s="121" t="s">
        <v>475</v>
      </c>
      <c r="E288" s="121" t="s">
        <v>476</v>
      </c>
      <c r="F288" s="121" t="s">
        <v>2839</v>
      </c>
      <c r="G288" s="121" t="s">
        <v>2919</v>
      </c>
      <c r="H288" s="121" t="s">
        <v>2900</v>
      </c>
      <c r="I288" s="123" t="s">
        <v>2820</v>
      </c>
      <c r="J288" s="121" t="s">
        <v>2821</v>
      </c>
      <c r="K288" s="94">
        <v>39018210.659999996</v>
      </c>
      <c r="L288" s="94">
        <v>39000000</v>
      </c>
      <c r="M288" s="94">
        <v>3250000</v>
      </c>
      <c r="N288" s="94">
        <v>3127200</v>
      </c>
      <c r="O288" s="94">
        <v>-122800</v>
      </c>
      <c r="P288" s="94">
        <v>-3.7784615384615385</v>
      </c>
      <c r="Q288" s="121" t="s">
        <v>2891</v>
      </c>
    </row>
    <row r="289" spans="1:17" ht="21" hidden="1" customHeight="1">
      <c r="A289" s="120">
        <v>44865</v>
      </c>
      <c r="B289" s="121" t="s">
        <v>2916</v>
      </c>
      <c r="C289" s="121" t="s">
        <v>2019</v>
      </c>
      <c r="D289" s="121" t="s">
        <v>475</v>
      </c>
      <c r="E289" s="121" t="s">
        <v>476</v>
      </c>
      <c r="F289" s="121" t="s">
        <v>2839</v>
      </c>
      <c r="G289" s="121" t="s">
        <v>2919</v>
      </c>
      <c r="H289" s="121" t="s">
        <v>2900</v>
      </c>
      <c r="I289" s="123" t="s">
        <v>2822</v>
      </c>
      <c r="J289" s="121" t="s">
        <v>2846</v>
      </c>
      <c r="K289" s="94">
        <v>7407385.3300000001</v>
      </c>
      <c r="L289" s="94">
        <v>7950000</v>
      </c>
      <c r="M289" s="94">
        <v>662500</v>
      </c>
      <c r="N289" s="94">
        <v>668091</v>
      </c>
      <c r="O289" s="94">
        <v>5591</v>
      </c>
      <c r="P289" s="94">
        <v>0.84392452830188691</v>
      </c>
      <c r="Q289" s="121" t="s">
        <v>2892</v>
      </c>
    </row>
    <row r="290" spans="1:17" ht="21" hidden="1" customHeight="1">
      <c r="A290" s="120">
        <v>44865</v>
      </c>
      <c r="B290" s="121" t="s">
        <v>2916</v>
      </c>
      <c r="C290" s="121" t="s">
        <v>2019</v>
      </c>
      <c r="D290" s="121" t="s">
        <v>475</v>
      </c>
      <c r="E290" s="121" t="s">
        <v>476</v>
      </c>
      <c r="F290" s="121" t="s">
        <v>2839</v>
      </c>
      <c r="G290" s="121" t="s">
        <v>2919</v>
      </c>
      <c r="H290" s="121" t="s">
        <v>2900</v>
      </c>
      <c r="I290" s="123" t="s">
        <v>2823</v>
      </c>
      <c r="J290" s="121" t="s">
        <v>2824</v>
      </c>
      <c r="K290" s="94">
        <v>14262111</v>
      </c>
      <c r="L290" s="94">
        <v>11860000</v>
      </c>
      <c r="M290" s="94">
        <v>988333.33333333337</v>
      </c>
      <c r="N290" s="94">
        <v>959931.26</v>
      </c>
      <c r="O290" s="94">
        <v>-28402.073333333334</v>
      </c>
      <c r="P290" s="94">
        <v>-2.8737342327150084</v>
      </c>
      <c r="Q290" s="121" t="s">
        <v>2891</v>
      </c>
    </row>
    <row r="291" spans="1:17" ht="21" hidden="1" customHeight="1">
      <c r="A291" s="120">
        <v>44865</v>
      </c>
      <c r="B291" s="121" t="s">
        <v>2916</v>
      </c>
      <c r="C291" s="121" t="s">
        <v>2019</v>
      </c>
      <c r="D291" s="121" t="s">
        <v>475</v>
      </c>
      <c r="E291" s="121" t="s">
        <v>476</v>
      </c>
      <c r="F291" s="121" t="s">
        <v>2839</v>
      </c>
      <c r="G291" s="121" t="s">
        <v>2919</v>
      </c>
      <c r="H291" s="121" t="s">
        <v>2900</v>
      </c>
      <c r="I291" s="123" t="s">
        <v>2825</v>
      </c>
      <c r="J291" s="121" t="s">
        <v>2826</v>
      </c>
      <c r="K291" s="94">
        <v>14293297.539999999</v>
      </c>
      <c r="L291" s="94">
        <v>4450000</v>
      </c>
      <c r="M291" s="94">
        <v>370833.33333333337</v>
      </c>
      <c r="N291" s="94">
        <v>225269.64</v>
      </c>
      <c r="O291" s="94">
        <v>-145563.69333333333</v>
      </c>
      <c r="P291" s="94">
        <v>-39.253130786516856</v>
      </c>
      <c r="Q291" s="121" t="s">
        <v>2891</v>
      </c>
    </row>
    <row r="292" spans="1:17" ht="21" hidden="1" customHeight="1">
      <c r="A292" s="120">
        <v>44865</v>
      </c>
      <c r="B292" s="121" t="s">
        <v>2916</v>
      </c>
      <c r="C292" s="121" t="s">
        <v>2019</v>
      </c>
      <c r="D292" s="121" t="s">
        <v>475</v>
      </c>
      <c r="E292" s="121" t="s">
        <v>476</v>
      </c>
      <c r="F292" s="121" t="s">
        <v>2839</v>
      </c>
      <c r="G292" s="121" t="s">
        <v>2919</v>
      </c>
      <c r="H292" s="121" t="s">
        <v>2900</v>
      </c>
      <c r="I292" s="123" t="s">
        <v>2827</v>
      </c>
      <c r="J292" s="121" t="s">
        <v>2828</v>
      </c>
      <c r="K292" s="94">
        <v>3463492.74</v>
      </c>
      <c r="L292" s="94">
        <v>2963044.05</v>
      </c>
      <c r="M292" s="94">
        <v>246920.33749999999</v>
      </c>
      <c r="N292" s="94">
        <v>265416.25</v>
      </c>
      <c r="O292" s="94">
        <v>18495.912499999999</v>
      </c>
      <c r="P292" s="94">
        <v>7.4906395671032975</v>
      </c>
      <c r="Q292" s="121" t="s">
        <v>2892</v>
      </c>
    </row>
    <row r="293" spans="1:17" ht="21" hidden="1" customHeight="1">
      <c r="A293" s="120">
        <v>44865</v>
      </c>
      <c r="B293" s="121" t="s">
        <v>2916</v>
      </c>
      <c r="C293" s="121" t="s">
        <v>2019</v>
      </c>
      <c r="D293" s="121" t="s">
        <v>475</v>
      </c>
      <c r="E293" s="121" t="s">
        <v>476</v>
      </c>
      <c r="F293" s="121" t="s">
        <v>2839</v>
      </c>
      <c r="G293" s="121" t="s">
        <v>2919</v>
      </c>
      <c r="H293" s="121" t="s">
        <v>2900</v>
      </c>
      <c r="I293" s="123" t="s">
        <v>2829</v>
      </c>
      <c r="J293" s="121" t="s">
        <v>2830</v>
      </c>
      <c r="K293" s="94">
        <v>2242154.16</v>
      </c>
      <c r="L293" s="94">
        <v>2500000</v>
      </c>
      <c r="M293" s="94">
        <v>208333.33333333334</v>
      </c>
      <c r="N293" s="94">
        <v>214485.92</v>
      </c>
      <c r="O293" s="94">
        <v>6152.586666666667</v>
      </c>
      <c r="P293" s="94">
        <v>2.9532416000000001</v>
      </c>
      <c r="Q293" s="121" t="s">
        <v>2892</v>
      </c>
    </row>
    <row r="294" spans="1:17" ht="21" hidden="1" customHeight="1">
      <c r="A294" s="120">
        <v>44865</v>
      </c>
      <c r="B294" s="121" t="s">
        <v>2916</v>
      </c>
      <c r="C294" s="121" t="s">
        <v>2019</v>
      </c>
      <c r="D294" s="121" t="s">
        <v>475</v>
      </c>
      <c r="E294" s="121" t="s">
        <v>476</v>
      </c>
      <c r="F294" s="121" t="s">
        <v>2839</v>
      </c>
      <c r="G294" s="121" t="s">
        <v>2919</v>
      </c>
      <c r="H294" s="121" t="s">
        <v>2900</v>
      </c>
      <c r="I294" s="123" t="s">
        <v>2831</v>
      </c>
      <c r="J294" s="121" t="s">
        <v>2832</v>
      </c>
      <c r="K294" s="94">
        <v>3475824.29</v>
      </c>
      <c r="L294" s="94">
        <v>4605812.79</v>
      </c>
      <c r="M294" s="94">
        <v>383817.73249999998</v>
      </c>
      <c r="N294" s="94">
        <v>115966.60999999999</v>
      </c>
      <c r="O294" s="94">
        <v>-267851.1225</v>
      </c>
      <c r="P294" s="94">
        <v>-69.786020764426254</v>
      </c>
      <c r="Q294" s="121" t="s">
        <v>2891</v>
      </c>
    </row>
    <row r="295" spans="1:17" ht="21" hidden="1" customHeight="1">
      <c r="A295" s="120">
        <v>44865</v>
      </c>
      <c r="B295" s="121" t="s">
        <v>2916</v>
      </c>
      <c r="C295" s="121" t="s">
        <v>2019</v>
      </c>
      <c r="D295" s="121" t="s">
        <v>475</v>
      </c>
      <c r="E295" s="121" t="s">
        <v>476</v>
      </c>
      <c r="F295" s="121" t="s">
        <v>2839</v>
      </c>
      <c r="G295" s="121" t="s">
        <v>2919</v>
      </c>
      <c r="H295" s="121" t="s">
        <v>2900</v>
      </c>
      <c r="I295" s="123" t="s">
        <v>2833</v>
      </c>
      <c r="J295" s="121" t="s">
        <v>2834</v>
      </c>
      <c r="K295" s="94">
        <v>7869701.7199999997</v>
      </c>
      <c r="L295" s="94">
        <v>7842763.7699999996</v>
      </c>
      <c r="M295" s="94">
        <v>653563.64749999996</v>
      </c>
      <c r="N295" s="94">
        <v>679624.86</v>
      </c>
      <c r="O295" s="94">
        <v>26061.212500000001</v>
      </c>
      <c r="P295" s="94">
        <v>3.9875553971964144</v>
      </c>
      <c r="Q295" s="121" t="s">
        <v>2892</v>
      </c>
    </row>
    <row r="296" spans="1:17" ht="21" hidden="1" customHeight="1">
      <c r="A296" s="120">
        <v>44865</v>
      </c>
      <c r="B296" s="121" t="s">
        <v>2916</v>
      </c>
      <c r="C296" s="121" t="s">
        <v>2019</v>
      </c>
      <c r="D296" s="121" t="s">
        <v>475</v>
      </c>
      <c r="E296" s="121" t="s">
        <v>476</v>
      </c>
      <c r="F296" s="121" t="s">
        <v>2839</v>
      </c>
      <c r="G296" s="121" t="s">
        <v>2919</v>
      </c>
      <c r="H296" s="121" t="s">
        <v>2900</v>
      </c>
      <c r="I296" s="123" t="s">
        <v>2835</v>
      </c>
      <c r="J296" s="121" t="s">
        <v>2836</v>
      </c>
      <c r="K296" s="94">
        <v>30952.25</v>
      </c>
      <c r="L296" s="94">
        <v>25000</v>
      </c>
      <c r="M296" s="94">
        <v>2083.333333333333</v>
      </c>
      <c r="N296" s="94">
        <v>1783.3899999999999</v>
      </c>
      <c r="O296" s="94">
        <v>-299.94333333333333</v>
      </c>
      <c r="P296" s="94">
        <v>-14.39728</v>
      </c>
      <c r="Q296" s="121" t="s">
        <v>2891</v>
      </c>
    </row>
    <row r="297" spans="1:17" ht="21" hidden="1" customHeight="1">
      <c r="A297" s="120">
        <v>44865</v>
      </c>
      <c r="B297" s="121" t="s">
        <v>2916</v>
      </c>
      <c r="C297" s="121" t="s">
        <v>2019</v>
      </c>
      <c r="D297" s="121" t="s">
        <v>475</v>
      </c>
      <c r="E297" s="121" t="s">
        <v>476</v>
      </c>
      <c r="F297" s="121" t="s">
        <v>2839</v>
      </c>
      <c r="G297" s="121" t="s">
        <v>2919</v>
      </c>
      <c r="H297" s="121" t="s">
        <v>2900</v>
      </c>
      <c r="I297" s="123" t="s">
        <v>2837</v>
      </c>
      <c r="J297" s="121" t="s">
        <v>2838</v>
      </c>
      <c r="K297" s="94">
        <v>12038020.01</v>
      </c>
      <c r="L297" s="94">
        <v>8690000</v>
      </c>
      <c r="M297" s="94">
        <v>724166.66666666674</v>
      </c>
      <c r="N297" s="94">
        <v>628115.65</v>
      </c>
      <c r="O297" s="94">
        <v>-96051.016666666677</v>
      </c>
      <c r="P297" s="94">
        <v>-13.26366168009206</v>
      </c>
      <c r="Q297" s="121" t="s">
        <v>2891</v>
      </c>
    </row>
    <row r="298" spans="1:17" ht="21" hidden="1" customHeight="1">
      <c r="A298" s="120">
        <v>44865</v>
      </c>
      <c r="B298" s="121" t="s">
        <v>2916</v>
      </c>
      <c r="C298" s="121" t="s">
        <v>2019</v>
      </c>
      <c r="D298" s="121" t="s">
        <v>475</v>
      </c>
      <c r="E298" s="121" t="s">
        <v>476</v>
      </c>
      <c r="F298" s="121" t="s">
        <v>2839</v>
      </c>
      <c r="G298" s="121" t="s">
        <v>2919</v>
      </c>
      <c r="H298" s="121" t="s">
        <v>2900</v>
      </c>
      <c r="I298" s="123" t="s">
        <v>2872</v>
      </c>
      <c r="J298" s="121" t="s">
        <v>2873</v>
      </c>
      <c r="K298" s="94">
        <v>0</v>
      </c>
      <c r="L298" s="95"/>
      <c r="M298" s="95"/>
      <c r="N298" s="94">
        <v>0</v>
      </c>
      <c r="O298" s="95"/>
      <c r="P298" s="95"/>
      <c r="Q298" s="121" t="s">
        <v>2897</v>
      </c>
    </row>
    <row r="299" spans="1:17" ht="21" hidden="1" customHeight="1">
      <c r="A299" s="120">
        <v>44865</v>
      </c>
      <c r="B299" s="121" t="s">
        <v>2916</v>
      </c>
      <c r="C299" s="121" t="s">
        <v>2019</v>
      </c>
      <c r="D299" s="121" t="s">
        <v>475</v>
      </c>
      <c r="E299" s="121" t="s">
        <v>476</v>
      </c>
      <c r="F299" s="121" t="s">
        <v>2893</v>
      </c>
      <c r="G299" s="121" t="s">
        <v>2920</v>
      </c>
      <c r="H299" s="121" t="s">
        <v>1944</v>
      </c>
      <c r="I299" s="121" t="s">
        <v>2852</v>
      </c>
      <c r="J299" s="121" t="s">
        <v>2894</v>
      </c>
      <c r="K299" s="94">
        <v>105335242.94</v>
      </c>
      <c r="L299" s="94">
        <v>105335242.94</v>
      </c>
      <c r="M299" s="94">
        <v>8777936.9116666671</v>
      </c>
      <c r="N299" s="94">
        <v>75431863.229999974</v>
      </c>
      <c r="O299" s="94">
        <v>66653926.318333328</v>
      </c>
      <c r="P299" s="94">
        <v>759.33476156275708</v>
      </c>
      <c r="Q299" s="121" t="s">
        <v>2891</v>
      </c>
    </row>
    <row r="300" spans="1:17" ht="21" hidden="1" customHeight="1">
      <c r="A300" s="120">
        <v>44865</v>
      </c>
      <c r="B300" s="121" t="s">
        <v>2916</v>
      </c>
      <c r="C300" s="121" t="s">
        <v>2019</v>
      </c>
      <c r="D300" s="121" t="s">
        <v>475</v>
      </c>
      <c r="E300" s="121" t="s">
        <v>476</v>
      </c>
      <c r="F300" s="121" t="s">
        <v>2917</v>
      </c>
      <c r="G300" s="121" t="s">
        <v>2921</v>
      </c>
      <c r="H300" s="121" t="s">
        <v>1944</v>
      </c>
      <c r="I300" s="121" t="s">
        <v>2853</v>
      </c>
      <c r="J300" s="121" t="s">
        <v>2895</v>
      </c>
      <c r="K300" s="94">
        <v>78332249.239999995</v>
      </c>
      <c r="L300" s="94">
        <v>78332249.239999995</v>
      </c>
      <c r="M300" s="94">
        <v>6527687.4366666665</v>
      </c>
      <c r="N300" s="94">
        <v>71212289.589999989</v>
      </c>
      <c r="O300" s="94">
        <v>64684602.153333329</v>
      </c>
      <c r="P300" s="94">
        <v>990.92676818429629</v>
      </c>
      <c r="Q300" s="121" t="s">
        <v>2891</v>
      </c>
    </row>
    <row r="301" spans="1:17" ht="21" hidden="1" customHeight="1">
      <c r="A301" s="120">
        <v>44865</v>
      </c>
      <c r="B301" s="121" t="s">
        <v>2916</v>
      </c>
      <c r="C301" s="121" t="s">
        <v>2019</v>
      </c>
      <c r="D301" s="121" t="s">
        <v>475</v>
      </c>
      <c r="E301" s="121" t="s">
        <v>476</v>
      </c>
      <c r="F301" s="121" t="s">
        <v>2917</v>
      </c>
      <c r="G301" s="121" t="s">
        <v>2921</v>
      </c>
      <c r="H301" s="121" t="s">
        <v>1944</v>
      </c>
      <c r="I301" s="121" t="s">
        <v>2854</v>
      </c>
      <c r="J301" s="121" t="s">
        <v>2896</v>
      </c>
      <c r="K301" s="94">
        <v>24583455.57</v>
      </c>
      <c r="L301" s="94">
        <v>-24583455.57</v>
      </c>
      <c r="M301" s="94">
        <v>-2048621.2975000001</v>
      </c>
      <c r="N301" s="94">
        <v>-17920234.560000002</v>
      </c>
      <c r="O301" s="94">
        <v>-15871613.262499999</v>
      </c>
      <c r="P301" s="94">
        <v>774.74608322527206</v>
      </c>
      <c r="Q301" s="121" t="s">
        <v>2891</v>
      </c>
    </row>
    <row r="302" spans="1:17" ht="21" hidden="1" customHeight="1">
      <c r="A302" s="120">
        <v>44865</v>
      </c>
      <c r="B302" s="121" t="s">
        <v>2916</v>
      </c>
      <c r="C302" s="121" t="s">
        <v>2019</v>
      </c>
      <c r="D302" s="121" t="s">
        <v>477</v>
      </c>
      <c r="E302" s="121" t="s">
        <v>478</v>
      </c>
      <c r="F302" s="121" t="s">
        <v>2811</v>
      </c>
      <c r="G302" s="121" t="s">
        <v>2919</v>
      </c>
      <c r="H302" s="121" t="s">
        <v>2900</v>
      </c>
      <c r="I302" s="123" t="s">
        <v>2790</v>
      </c>
      <c r="J302" s="121" t="s">
        <v>2791</v>
      </c>
      <c r="K302" s="94">
        <v>66776080.25</v>
      </c>
      <c r="L302" s="94">
        <v>28985000</v>
      </c>
      <c r="M302" s="94">
        <v>2415416.6666666665</v>
      </c>
      <c r="N302" s="94">
        <v>3028965.5</v>
      </c>
      <c r="O302" s="94">
        <v>613548.83333333337</v>
      </c>
      <c r="P302" s="94">
        <v>25.401366223908919</v>
      </c>
      <c r="Q302" s="121" t="s">
        <v>2891</v>
      </c>
    </row>
    <row r="303" spans="1:17" ht="21" hidden="1" customHeight="1">
      <c r="A303" s="120">
        <v>44865</v>
      </c>
      <c r="B303" s="121" t="s">
        <v>2916</v>
      </c>
      <c r="C303" s="121" t="s">
        <v>2019</v>
      </c>
      <c r="D303" s="121" t="s">
        <v>477</v>
      </c>
      <c r="E303" s="121" t="s">
        <v>478</v>
      </c>
      <c r="F303" s="121" t="s">
        <v>2811</v>
      </c>
      <c r="G303" s="121" t="s">
        <v>2919</v>
      </c>
      <c r="H303" s="121" t="s">
        <v>2900</v>
      </c>
      <c r="I303" s="123" t="s">
        <v>2792</v>
      </c>
      <c r="J303" s="121" t="s">
        <v>2793</v>
      </c>
      <c r="K303" s="94">
        <v>75066.66</v>
      </c>
      <c r="L303" s="94">
        <v>100000</v>
      </c>
      <c r="M303" s="94">
        <v>8333.3333333333339</v>
      </c>
      <c r="N303" s="94">
        <v>0</v>
      </c>
      <c r="O303" s="94">
        <v>-8333.3333333333339</v>
      </c>
      <c r="P303" s="94">
        <v>-100</v>
      </c>
      <c r="Q303" s="121" t="s">
        <v>2892</v>
      </c>
    </row>
    <row r="304" spans="1:17" ht="21" hidden="1" customHeight="1">
      <c r="A304" s="120">
        <v>44865</v>
      </c>
      <c r="B304" s="121" t="s">
        <v>2916</v>
      </c>
      <c r="C304" s="121" t="s">
        <v>2019</v>
      </c>
      <c r="D304" s="121" t="s">
        <v>477</v>
      </c>
      <c r="E304" s="121" t="s">
        <v>478</v>
      </c>
      <c r="F304" s="121" t="s">
        <v>2811</v>
      </c>
      <c r="G304" s="121" t="s">
        <v>2919</v>
      </c>
      <c r="H304" s="121" t="s">
        <v>2900</v>
      </c>
      <c r="I304" s="123" t="s">
        <v>2794</v>
      </c>
      <c r="J304" s="121" t="s">
        <v>2795</v>
      </c>
      <c r="K304" s="94">
        <v>0</v>
      </c>
      <c r="L304" s="94">
        <v>5000</v>
      </c>
      <c r="M304" s="94">
        <v>416.66666666666663</v>
      </c>
      <c r="N304" s="94">
        <v>0</v>
      </c>
      <c r="O304" s="94">
        <v>-416.66666666666663</v>
      </c>
      <c r="P304" s="94">
        <v>-100</v>
      </c>
      <c r="Q304" s="121" t="s">
        <v>2892</v>
      </c>
    </row>
    <row r="305" spans="1:17" ht="21" hidden="1" customHeight="1">
      <c r="A305" s="120">
        <v>44865</v>
      </c>
      <c r="B305" s="121" t="s">
        <v>2916</v>
      </c>
      <c r="C305" s="121" t="s">
        <v>2019</v>
      </c>
      <c r="D305" s="121" t="s">
        <v>477</v>
      </c>
      <c r="E305" s="121" t="s">
        <v>478</v>
      </c>
      <c r="F305" s="121" t="s">
        <v>2811</v>
      </c>
      <c r="G305" s="121" t="s">
        <v>2919</v>
      </c>
      <c r="H305" s="121" t="s">
        <v>2900</v>
      </c>
      <c r="I305" s="123" t="s">
        <v>2865</v>
      </c>
      <c r="J305" s="121" t="s">
        <v>2796</v>
      </c>
      <c r="K305" s="94">
        <v>1387418.89</v>
      </c>
      <c r="L305" s="94">
        <v>620000</v>
      </c>
      <c r="M305" s="94">
        <v>51666.666666666672</v>
      </c>
      <c r="N305" s="94">
        <v>57932.5</v>
      </c>
      <c r="O305" s="94">
        <v>6265.8333333333339</v>
      </c>
      <c r="P305" s="94">
        <v>12.127419354838709</v>
      </c>
      <c r="Q305" s="121" t="s">
        <v>2891</v>
      </c>
    </row>
    <row r="306" spans="1:17" ht="21" hidden="1" customHeight="1">
      <c r="A306" s="120">
        <v>44865</v>
      </c>
      <c r="B306" s="121" t="s">
        <v>2916</v>
      </c>
      <c r="C306" s="121" t="s">
        <v>2019</v>
      </c>
      <c r="D306" s="121" t="s">
        <v>477</v>
      </c>
      <c r="E306" s="121" t="s">
        <v>478</v>
      </c>
      <c r="F306" s="121" t="s">
        <v>2811</v>
      </c>
      <c r="G306" s="121" t="s">
        <v>2919</v>
      </c>
      <c r="H306" s="121" t="s">
        <v>2900</v>
      </c>
      <c r="I306" s="123" t="s">
        <v>2797</v>
      </c>
      <c r="J306" s="121" t="s">
        <v>2798</v>
      </c>
      <c r="K306" s="94">
        <v>6805711.1200000001</v>
      </c>
      <c r="L306" s="94">
        <v>4300000</v>
      </c>
      <c r="M306" s="94">
        <v>358333.33333333337</v>
      </c>
      <c r="N306" s="94">
        <v>430629.5</v>
      </c>
      <c r="O306" s="94">
        <v>72296.166666666672</v>
      </c>
      <c r="P306" s="94">
        <v>20.175674418604654</v>
      </c>
      <c r="Q306" s="121" t="s">
        <v>2891</v>
      </c>
    </row>
    <row r="307" spans="1:17" ht="21" hidden="1" customHeight="1">
      <c r="A307" s="120">
        <v>44865</v>
      </c>
      <c r="B307" s="121" t="s">
        <v>2916</v>
      </c>
      <c r="C307" s="121" t="s">
        <v>2019</v>
      </c>
      <c r="D307" s="121" t="s">
        <v>477</v>
      </c>
      <c r="E307" s="121" t="s">
        <v>478</v>
      </c>
      <c r="F307" s="121" t="s">
        <v>2811</v>
      </c>
      <c r="G307" s="121" t="s">
        <v>2919</v>
      </c>
      <c r="H307" s="121" t="s">
        <v>2900</v>
      </c>
      <c r="I307" s="123" t="s">
        <v>2799</v>
      </c>
      <c r="J307" s="121" t="s">
        <v>2800</v>
      </c>
      <c r="K307" s="94">
        <v>16158645.77</v>
      </c>
      <c r="L307" s="94">
        <v>2970000</v>
      </c>
      <c r="M307" s="94">
        <v>247500</v>
      </c>
      <c r="N307" s="94">
        <v>488591</v>
      </c>
      <c r="O307" s="94">
        <v>241091</v>
      </c>
      <c r="P307" s="94">
        <v>97.410505050505051</v>
      </c>
      <c r="Q307" s="121" t="s">
        <v>2891</v>
      </c>
    </row>
    <row r="308" spans="1:17" ht="21" hidden="1" customHeight="1">
      <c r="A308" s="120">
        <v>44865</v>
      </c>
      <c r="B308" s="121" t="s">
        <v>2916</v>
      </c>
      <c r="C308" s="121" t="s">
        <v>2019</v>
      </c>
      <c r="D308" s="121" t="s">
        <v>477</v>
      </c>
      <c r="E308" s="121" t="s">
        <v>478</v>
      </c>
      <c r="F308" s="121" t="s">
        <v>2811</v>
      </c>
      <c r="G308" s="121" t="s">
        <v>2919</v>
      </c>
      <c r="H308" s="121" t="s">
        <v>2900</v>
      </c>
      <c r="I308" s="123" t="s">
        <v>2801</v>
      </c>
      <c r="J308" s="121" t="s">
        <v>2802</v>
      </c>
      <c r="K308" s="94">
        <v>397753.33</v>
      </c>
      <c r="L308" s="94">
        <v>250000</v>
      </c>
      <c r="M308" s="94">
        <v>20833.333333333332</v>
      </c>
      <c r="N308" s="94">
        <v>33108</v>
      </c>
      <c r="O308" s="94">
        <v>12274.666666666668</v>
      </c>
      <c r="P308" s="94">
        <v>58.918399999999998</v>
      </c>
      <c r="Q308" s="121" t="s">
        <v>2891</v>
      </c>
    </row>
    <row r="309" spans="1:17" ht="21" hidden="1" customHeight="1">
      <c r="A309" s="120">
        <v>44865</v>
      </c>
      <c r="B309" s="121" t="s">
        <v>2916</v>
      </c>
      <c r="C309" s="121" t="s">
        <v>2019</v>
      </c>
      <c r="D309" s="121" t="s">
        <v>477</v>
      </c>
      <c r="E309" s="121" t="s">
        <v>478</v>
      </c>
      <c r="F309" s="121" t="s">
        <v>2811</v>
      </c>
      <c r="G309" s="121" t="s">
        <v>2919</v>
      </c>
      <c r="H309" s="121" t="s">
        <v>2900</v>
      </c>
      <c r="I309" s="123" t="s">
        <v>2803</v>
      </c>
      <c r="J309" s="121" t="s">
        <v>2804</v>
      </c>
      <c r="K309" s="94">
        <v>24505739.289999999</v>
      </c>
      <c r="L309" s="94">
        <v>5510000</v>
      </c>
      <c r="M309" s="94">
        <v>459166.66666666669</v>
      </c>
      <c r="N309" s="94">
        <v>480569.5</v>
      </c>
      <c r="O309" s="94">
        <v>21402.833333333336</v>
      </c>
      <c r="P309" s="94">
        <v>4.6612341197822138</v>
      </c>
      <c r="Q309" s="121" t="s">
        <v>2891</v>
      </c>
    </row>
    <row r="310" spans="1:17" ht="21" hidden="1" customHeight="1">
      <c r="A310" s="120">
        <v>44865</v>
      </c>
      <c r="B310" s="121" t="s">
        <v>2916</v>
      </c>
      <c r="C310" s="121" t="s">
        <v>2019</v>
      </c>
      <c r="D310" s="121" t="s">
        <v>477</v>
      </c>
      <c r="E310" s="121" t="s">
        <v>478</v>
      </c>
      <c r="F310" s="121" t="s">
        <v>2811</v>
      </c>
      <c r="G310" s="121" t="s">
        <v>2919</v>
      </c>
      <c r="H310" s="121" t="s">
        <v>2900</v>
      </c>
      <c r="I310" s="123" t="s">
        <v>2805</v>
      </c>
      <c r="J310" s="121" t="s">
        <v>2806</v>
      </c>
      <c r="K310" s="94">
        <v>42297321.170000002</v>
      </c>
      <c r="L310" s="94">
        <v>45119400</v>
      </c>
      <c r="M310" s="94">
        <v>3759950</v>
      </c>
      <c r="N310" s="94">
        <v>3382986</v>
      </c>
      <c r="O310" s="94">
        <v>-376964</v>
      </c>
      <c r="P310" s="94">
        <v>-10.025771619303448</v>
      </c>
      <c r="Q310" s="121" t="s">
        <v>2892</v>
      </c>
    </row>
    <row r="311" spans="1:17" ht="21" hidden="1" customHeight="1">
      <c r="A311" s="120">
        <v>44865</v>
      </c>
      <c r="B311" s="121" t="s">
        <v>2916</v>
      </c>
      <c r="C311" s="121" t="s">
        <v>2019</v>
      </c>
      <c r="D311" s="121" t="s">
        <v>477</v>
      </c>
      <c r="E311" s="121" t="s">
        <v>478</v>
      </c>
      <c r="F311" s="121" t="s">
        <v>2811</v>
      </c>
      <c r="G311" s="121" t="s">
        <v>2919</v>
      </c>
      <c r="H311" s="121" t="s">
        <v>2900</v>
      </c>
      <c r="I311" s="123" t="s">
        <v>2807</v>
      </c>
      <c r="J311" s="121" t="s">
        <v>2808</v>
      </c>
      <c r="K311" s="94">
        <v>14873865.279999999</v>
      </c>
      <c r="L311" s="94">
        <v>4540846</v>
      </c>
      <c r="M311" s="94">
        <v>378403.83333333337</v>
      </c>
      <c r="N311" s="94">
        <v>813850.36</v>
      </c>
      <c r="O311" s="94">
        <v>435446.52666666667</v>
      </c>
      <c r="P311" s="94">
        <v>115.07455482965067</v>
      </c>
      <c r="Q311" s="121" t="s">
        <v>2891</v>
      </c>
    </row>
    <row r="312" spans="1:17" ht="21" hidden="1" customHeight="1">
      <c r="A312" s="120">
        <v>44865</v>
      </c>
      <c r="B312" s="121" t="s">
        <v>2916</v>
      </c>
      <c r="C312" s="121" t="s">
        <v>2019</v>
      </c>
      <c r="D312" s="121" t="s">
        <v>477</v>
      </c>
      <c r="E312" s="121" t="s">
        <v>478</v>
      </c>
      <c r="F312" s="121" t="s">
        <v>2811</v>
      </c>
      <c r="G312" s="121" t="s">
        <v>2919</v>
      </c>
      <c r="H312" s="121" t="s">
        <v>2900</v>
      </c>
      <c r="I312" s="123" t="s">
        <v>2870</v>
      </c>
      <c r="J312" s="121" t="s">
        <v>2871</v>
      </c>
      <c r="K312" s="94">
        <v>0</v>
      </c>
      <c r="L312" s="95"/>
      <c r="M312" s="95"/>
      <c r="N312" s="94">
        <v>0</v>
      </c>
      <c r="O312" s="95"/>
      <c r="P312" s="95"/>
      <c r="Q312" s="121" t="s">
        <v>2897</v>
      </c>
    </row>
    <row r="313" spans="1:17" ht="21" hidden="1" customHeight="1">
      <c r="A313" s="120">
        <v>44865</v>
      </c>
      <c r="B313" s="121" t="s">
        <v>2916</v>
      </c>
      <c r="C313" s="121" t="s">
        <v>2019</v>
      </c>
      <c r="D313" s="121" t="s">
        <v>477</v>
      </c>
      <c r="E313" s="121" t="s">
        <v>478</v>
      </c>
      <c r="F313" s="121" t="s">
        <v>2811</v>
      </c>
      <c r="G313" s="121" t="s">
        <v>2919</v>
      </c>
      <c r="H313" s="121" t="s">
        <v>2900</v>
      </c>
      <c r="I313" s="123" t="s">
        <v>2809</v>
      </c>
      <c r="J313" s="121" t="s">
        <v>2810</v>
      </c>
      <c r="K313" s="94">
        <v>894397.37</v>
      </c>
      <c r="L313" s="94">
        <v>10087167.08</v>
      </c>
      <c r="M313" s="94">
        <v>840597.2566666666</v>
      </c>
      <c r="N313" s="94">
        <v>0</v>
      </c>
      <c r="O313" s="94">
        <v>-840597.2566666666</v>
      </c>
      <c r="P313" s="94">
        <v>-100</v>
      </c>
      <c r="Q313" s="121" t="s">
        <v>2892</v>
      </c>
    </row>
    <row r="314" spans="1:17" ht="21" hidden="1" customHeight="1">
      <c r="A314" s="120">
        <v>44865</v>
      </c>
      <c r="B314" s="121" t="s">
        <v>2916</v>
      </c>
      <c r="C314" s="121" t="s">
        <v>2019</v>
      </c>
      <c r="D314" s="121" t="s">
        <v>477</v>
      </c>
      <c r="E314" s="121" t="s">
        <v>478</v>
      </c>
      <c r="F314" s="121" t="s">
        <v>2839</v>
      </c>
      <c r="G314" s="121" t="s">
        <v>2919</v>
      </c>
      <c r="H314" s="121" t="s">
        <v>2900</v>
      </c>
      <c r="I314" s="122" t="s">
        <v>2812</v>
      </c>
      <c r="J314" s="121" t="s">
        <v>2813</v>
      </c>
      <c r="K314" s="94">
        <v>7411647.9299999997</v>
      </c>
      <c r="L314" s="94">
        <v>7500000</v>
      </c>
      <c r="M314" s="94">
        <v>625000</v>
      </c>
      <c r="N314" s="94">
        <v>448462.71</v>
      </c>
      <c r="O314" s="94">
        <v>-176537.29</v>
      </c>
      <c r="P314" s="94">
        <v>-28.2459664</v>
      </c>
      <c r="Q314" s="121" t="s">
        <v>2891</v>
      </c>
    </row>
    <row r="315" spans="1:17" ht="21" hidden="1" customHeight="1">
      <c r="A315" s="120">
        <v>44865</v>
      </c>
      <c r="B315" s="121" t="s">
        <v>2916</v>
      </c>
      <c r="C315" s="121" t="s">
        <v>2019</v>
      </c>
      <c r="D315" s="121" t="s">
        <v>477</v>
      </c>
      <c r="E315" s="121" t="s">
        <v>478</v>
      </c>
      <c r="F315" s="121" t="s">
        <v>2839</v>
      </c>
      <c r="G315" s="121" t="s">
        <v>2919</v>
      </c>
      <c r="H315" s="121" t="s">
        <v>2900</v>
      </c>
      <c r="I315" s="122" t="s">
        <v>2814</v>
      </c>
      <c r="J315" s="121" t="s">
        <v>2815</v>
      </c>
      <c r="K315" s="94">
        <v>4195369.04</v>
      </c>
      <c r="L315" s="94">
        <v>1500000</v>
      </c>
      <c r="M315" s="94">
        <v>125000</v>
      </c>
      <c r="N315" s="94">
        <v>234393.69</v>
      </c>
      <c r="O315" s="94">
        <v>109393.69</v>
      </c>
      <c r="P315" s="94">
        <v>87.514951999999994</v>
      </c>
      <c r="Q315" s="121" t="s">
        <v>2892</v>
      </c>
    </row>
    <row r="316" spans="1:17" ht="21" hidden="1" customHeight="1">
      <c r="A316" s="120">
        <v>44865</v>
      </c>
      <c r="B316" s="121" t="s">
        <v>2916</v>
      </c>
      <c r="C316" s="121" t="s">
        <v>2019</v>
      </c>
      <c r="D316" s="121" t="s">
        <v>477</v>
      </c>
      <c r="E316" s="121" t="s">
        <v>478</v>
      </c>
      <c r="F316" s="121" t="s">
        <v>2839</v>
      </c>
      <c r="G316" s="121" t="s">
        <v>2919</v>
      </c>
      <c r="H316" s="121" t="s">
        <v>2900</v>
      </c>
      <c r="I316" s="122" t="s">
        <v>2816</v>
      </c>
      <c r="J316" s="121" t="s">
        <v>2817</v>
      </c>
      <c r="K316" s="94">
        <v>266863.98</v>
      </c>
      <c r="L316" s="94">
        <v>390000</v>
      </c>
      <c r="M316" s="94">
        <v>32500</v>
      </c>
      <c r="N316" s="94">
        <v>5533.95</v>
      </c>
      <c r="O316" s="94">
        <v>-26966.05</v>
      </c>
      <c r="P316" s="94">
        <v>-82.972461538461545</v>
      </c>
      <c r="Q316" s="121" t="s">
        <v>2891</v>
      </c>
    </row>
    <row r="317" spans="1:17" ht="21" hidden="1" customHeight="1">
      <c r="A317" s="120">
        <v>44865</v>
      </c>
      <c r="B317" s="121" t="s">
        <v>2916</v>
      </c>
      <c r="C317" s="121" t="s">
        <v>2019</v>
      </c>
      <c r="D317" s="121" t="s">
        <v>477</v>
      </c>
      <c r="E317" s="121" t="s">
        <v>478</v>
      </c>
      <c r="F317" s="121" t="s">
        <v>2839</v>
      </c>
      <c r="G317" s="121" t="s">
        <v>2919</v>
      </c>
      <c r="H317" s="121" t="s">
        <v>2900</v>
      </c>
      <c r="I317" s="122" t="s">
        <v>2818</v>
      </c>
      <c r="J317" s="121" t="s">
        <v>2819</v>
      </c>
      <c r="K317" s="94">
        <v>4086390.13</v>
      </c>
      <c r="L317" s="94">
        <v>1600000</v>
      </c>
      <c r="M317" s="94">
        <v>133333.33333333334</v>
      </c>
      <c r="N317" s="94">
        <v>170920.25</v>
      </c>
      <c r="O317" s="94">
        <v>37586.916666666672</v>
      </c>
      <c r="P317" s="94">
        <v>28.1901875</v>
      </c>
      <c r="Q317" s="121" t="s">
        <v>2892</v>
      </c>
    </row>
    <row r="318" spans="1:17" ht="21" hidden="1" customHeight="1">
      <c r="A318" s="120">
        <v>44865</v>
      </c>
      <c r="B318" s="121" t="s">
        <v>2916</v>
      </c>
      <c r="C318" s="121" t="s">
        <v>2019</v>
      </c>
      <c r="D318" s="121" t="s">
        <v>477</v>
      </c>
      <c r="E318" s="121" t="s">
        <v>478</v>
      </c>
      <c r="F318" s="121" t="s">
        <v>2839</v>
      </c>
      <c r="G318" s="121" t="s">
        <v>2919</v>
      </c>
      <c r="H318" s="121" t="s">
        <v>2900</v>
      </c>
      <c r="I318" s="122" t="s">
        <v>2820</v>
      </c>
      <c r="J318" s="121" t="s">
        <v>2821</v>
      </c>
      <c r="K318" s="94">
        <v>42307633.170000002</v>
      </c>
      <c r="L318" s="94">
        <v>45119400</v>
      </c>
      <c r="M318" s="94">
        <v>3759950</v>
      </c>
      <c r="N318" s="94">
        <v>3384150</v>
      </c>
      <c r="O318" s="94">
        <v>-375800</v>
      </c>
      <c r="P318" s="94">
        <v>-9.9948137608212875</v>
      </c>
      <c r="Q318" s="121" t="s">
        <v>2891</v>
      </c>
    </row>
    <row r="319" spans="1:17" ht="21" hidden="1" customHeight="1">
      <c r="A319" s="120">
        <v>44865</v>
      </c>
      <c r="B319" s="121" t="s">
        <v>2916</v>
      </c>
      <c r="C319" s="121" t="s">
        <v>2019</v>
      </c>
      <c r="D319" s="121" t="s">
        <v>477</v>
      </c>
      <c r="E319" s="121" t="s">
        <v>478</v>
      </c>
      <c r="F319" s="121" t="s">
        <v>2839</v>
      </c>
      <c r="G319" s="121" t="s">
        <v>2919</v>
      </c>
      <c r="H319" s="121" t="s">
        <v>2900</v>
      </c>
      <c r="I319" s="122" t="s">
        <v>2822</v>
      </c>
      <c r="J319" s="121" t="s">
        <v>2846</v>
      </c>
      <c r="K319" s="94">
        <v>7284400.0800000001</v>
      </c>
      <c r="L319" s="94">
        <v>7560000</v>
      </c>
      <c r="M319" s="94">
        <v>630000</v>
      </c>
      <c r="N319" s="94">
        <v>632290</v>
      </c>
      <c r="O319" s="94">
        <v>2290</v>
      </c>
      <c r="P319" s="94">
        <v>0.36349206349206353</v>
      </c>
      <c r="Q319" s="121" t="s">
        <v>2892</v>
      </c>
    </row>
    <row r="320" spans="1:17" ht="21" hidden="1" customHeight="1">
      <c r="A320" s="120">
        <v>44865</v>
      </c>
      <c r="B320" s="121" t="s">
        <v>2916</v>
      </c>
      <c r="C320" s="121" t="s">
        <v>2019</v>
      </c>
      <c r="D320" s="121" t="s">
        <v>477</v>
      </c>
      <c r="E320" s="121" t="s">
        <v>478</v>
      </c>
      <c r="F320" s="121" t="s">
        <v>2839</v>
      </c>
      <c r="G320" s="121" t="s">
        <v>2919</v>
      </c>
      <c r="H320" s="121" t="s">
        <v>2900</v>
      </c>
      <c r="I320" s="122" t="s">
        <v>2823</v>
      </c>
      <c r="J320" s="121" t="s">
        <v>2824</v>
      </c>
      <c r="K320" s="94">
        <v>13868297.73</v>
      </c>
      <c r="L320" s="94">
        <v>10500900</v>
      </c>
      <c r="M320" s="94">
        <v>875075</v>
      </c>
      <c r="N320" s="94">
        <v>1410196.25</v>
      </c>
      <c r="O320" s="94">
        <v>535121.25</v>
      </c>
      <c r="P320" s="94">
        <v>61.151472730908779</v>
      </c>
      <c r="Q320" s="121" t="s">
        <v>2892</v>
      </c>
    </row>
    <row r="321" spans="1:17" ht="21" hidden="1" customHeight="1">
      <c r="A321" s="120">
        <v>44865</v>
      </c>
      <c r="B321" s="121" t="s">
        <v>2916</v>
      </c>
      <c r="C321" s="121" t="s">
        <v>2019</v>
      </c>
      <c r="D321" s="121" t="s">
        <v>477</v>
      </c>
      <c r="E321" s="121" t="s">
        <v>478</v>
      </c>
      <c r="F321" s="121" t="s">
        <v>2839</v>
      </c>
      <c r="G321" s="121" t="s">
        <v>2919</v>
      </c>
      <c r="H321" s="121" t="s">
        <v>2900</v>
      </c>
      <c r="I321" s="122" t="s">
        <v>2825</v>
      </c>
      <c r="J321" s="121" t="s">
        <v>2826</v>
      </c>
      <c r="K321" s="94">
        <v>11210512</v>
      </c>
      <c r="L321" s="94">
        <v>2530000</v>
      </c>
      <c r="M321" s="94">
        <v>210833.33333333334</v>
      </c>
      <c r="N321" s="94">
        <v>227435.95</v>
      </c>
      <c r="O321" s="94">
        <v>16602.616666666669</v>
      </c>
      <c r="P321" s="94">
        <v>7.8747588932806325</v>
      </c>
      <c r="Q321" s="121" t="s">
        <v>2892</v>
      </c>
    </row>
    <row r="322" spans="1:17" ht="21" hidden="1" customHeight="1">
      <c r="A322" s="120">
        <v>44865</v>
      </c>
      <c r="B322" s="121" t="s">
        <v>2916</v>
      </c>
      <c r="C322" s="121" t="s">
        <v>2019</v>
      </c>
      <c r="D322" s="121" t="s">
        <v>477</v>
      </c>
      <c r="E322" s="121" t="s">
        <v>478</v>
      </c>
      <c r="F322" s="121" t="s">
        <v>2839</v>
      </c>
      <c r="G322" s="121" t="s">
        <v>2919</v>
      </c>
      <c r="H322" s="121" t="s">
        <v>2900</v>
      </c>
      <c r="I322" s="122" t="s">
        <v>2827</v>
      </c>
      <c r="J322" s="121" t="s">
        <v>2828</v>
      </c>
      <c r="K322" s="94">
        <v>8189046.9800000004</v>
      </c>
      <c r="L322" s="94">
        <v>3335300</v>
      </c>
      <c r="M322" s="94">
        <v>277941.66666666669</v>
      </c>
      <c r="N322" s="94">
        <v>125663.41</v>
      </c>
      <c r="O322" s="94">
        <v>-152278.25666666668</v>
      </c>
      <c r="P322" s="94">
        <v>-54.787847569933739</v>
      </c>
      <c r="Q322" s="121" t="s">
        <v>2891</v>
      </c>
    </row>
    <row r="323" spans="1:17" ht="21" hidden="1" customHeight="1">
      <c r="A323" s="120">
        <v>44865</v>
      </c>
      <c r="B323" s="121" t="s">
        <v>2916</v>
      </c>
      <c r="C323" s="121" t="s">
        <v>2019</v>
      </c>
      <c r="D323" s="121" t="s">
        <v>477</v>
      </c>
      <c r="E323" s="121" t="s">
        <v>478</v>
      </c>
      <c r="F323" s="121" t="s">
        <v>2839</v>
      </c>
      <c r="G323" s="121" t="s">
        <v>2919</v>
      </c>
      <c r="H323" s="121" t="s">
        <v>2900</v>
      </c>
      <c r="I323" s="122" t="s">
        <v>2829</v>
      </c>
      <c r="J323" s="121" t="s">
        <v>2830</v>
      </c>
      <c r="K323" s="94">
        <v>2221782.7200000002</v>
      </c>
      <c r="L323" s="94">
        <v>1920000</v>
      </c>
      <c r="M323" s="94">
        <v>160000</v>
      </c>
      <c r="N323" s="94">
        <v>195892.23</v>
      </c>
      <c r="O323" s="94">
        <v>35892.230000000003</v>
      </c>
      <c r="P323" s="94">
        <v>22.43264375</v>
      </c>
      <c r="Q323" s="121" t="s">
        <v>2892</v>
      </c>
    </row>
    <row r="324" spans="1:17" ht="21" hidden="1" customHeight="1">
      <c r="A324" s="120">
        <v>44865</v>
      </c>
      <c r="B324" s="121" t="s">
        <v>2916</v>
      </c>
      <c r="C324" s="121" t="s">
        <v>2019</v>
      </c>
      <c r="D324" s="121" t="s">
        <v>477</v>
      </c>
      <c r="E324" s="121" t="s">
        <v>478</v>
      </c>
      <c r="F324" s="121" t="s">
        <v>2839</v>
      </c>
      <c r="G324" s="121" t="s">
        <v>2919</v>
      </c>
      <c r="H324" s="121" t="s">
        <v>2900</v>
      </c>
      <c r="I324" s="122" t="s">
        <v>2831</v>
      </c>
      <c r="J324" s="121" t="s">
        <v>2832</v>
      </c>
      <c r="K324" s="94">
        <v>4775349.9000000004</v>
      </c>
      <c r="L324" s="94">
        <v>3522000</v>
      </c>
      <c r="M324" s="94">
        <v>293500</v>
      </c>
      <c r="N324" s="94">
        <v>156636.07</v>
      </c>
      <c r="O324" s="94">
        <v>-136863.93</v>
      </c>
      <c r="P324" s="94">
        <v>-46.631662691652473</v>
      </c>
      <c r="Q324" s="121" t="s">
        <v>2891</v>
      </c>
    </row>
    <row r="325" spans="1:17" ht="21" hidden="1" customHeight="1">
      <c r="A325" s="120">
        <v>44865</v>
      </c>
      <c r="B325" s="121" t="s">
        <v>2916</v>
      </c>
      <c r="C325" s="121" t="s">
        <v>2019</v>
      </c>
      <c r="D325" s="121" t="s">
        <v>477</v>
      </c>
      <c r="E325" s="121" t="s">
        <v>478</v>
      </c>
      <c r="F325" s="121" t="s">
        <v>2839</v>
      </c>
      <c r="G325" s="121" t="s">
        <v>2919</v>
      </c>
      <c r="H325" s="121" t="s">
        <v>2900</v>
      </c>
      <c r="I325" s="122" t="s">
        <v>2833</v>
      </c>
      <c r="J325" s="121" t="s">
        <v>2834</v>
      </c>
      <c r="K325" s="94">
        <v>6558986.6200000001</v>
      </c>
      <c r="L325" s="94">
        <v>6324152.7199999997</v>
      </c>
      <c r="M325" s="94">
        <v>527012.72666666668</v>
      </c>
      <c r="N325" s="94">
        <v>545385.13</v>
      </c>
      <c r="O325" s="94">
        <v>18372.403333333335</v>
      </c>
      <c r="P325" s="94">
        <v>3.4861403536757098</v>
      </c>
      <c r="Q325" s="121" t="s">
        <v>2892</v>
      </c>
    </row>
    <row r="326" spans="1:17" ht="21" hidden="1" customHeight="1">
      <c r="A326" s="120">
        <v>44865</v>
      </c>
      <c r="B326" s="121" t="s">
        <v>2916</v>
      </c>
      <c r="C326" s="121" t="s">
        <v>2019</v>
      </c>
      <c r="D326" s="121" t="s">
        <v>477</v>
      </c>
      <c r="E326" s="121" t="s">
        <v>478</v>
      </c>
      <c r="F326" s="121" t="s">
        <v>2839</v>
      </c>
      <c r="G326" s="121" t="s">
        <v>2919</v>
      </c>
      <c r="H326" s="121" t="s">
        <v>2900</v>
      </c>
      <c r="I326" s="122" t="s">
        <v>2835</v>
      </c>
      <c r="J326" s="121" t="s">
        <v>2836</v>
      </c>
      <c r="K326" s="94">
        <v>31976.77</v>
      </c>
      <c r="L326" s="94">
        <v>500</v>
      </c>
      <c r="M326" s="94">
        <v>41.666666666666664</v>
      </c>
      <c r="N326" s="94">
        <v>1173.83</v>
      </c>
      <c r="O326" s="94">
        <v>1132.1633333333332</v>
      </c>
      <c r="P326" s="94">
        <v>2717.1919999999996</v>
      </c>
      <c r="Q326" s="121" t="s">
        <v>2892</v>
      </c>
    </row>
    <row r="327" spans="1:17" ht="21" hidden="1" customHeight="1">
      <c r="A327" s="120">
        <v>44865</v>
      </c>
      <c r="B327" s="121" t="s">
        <v>2916</v>
      </c>
      <c r="C327" s="121" t="s">
        <v>2019</v>
      </c>
      <c r="D327" s="121" t="s">
        <v>477</v>
      </c>
      <c r="E327" s="121" t="s">
        <v>478</v>
      </c>
      <c r="F327" s="121" t="s">
        <v>2839</v>
      </c>
      <c r="G327" s="121" t="s">
        <v>2919</v>
      </c>
      <c r="H327" s="121" t="s">
        <v>2900</v>
      </c>
      <c r="I327" s="122" t="s">
        <v>2837</v>
      </c>
      <c r="J327" s="121" t="s">
        <v>2838</v>
      </c>
      <c r="K327" s="94">
        <v>11234233</v>
      </c>
      <c r="L327" s="94">
        <v>6721566</v>
      </c>
      <c r="M327" s="94">
        <v>560130.5</v>
      </c>
      <c r="N327" s="94">
        <v>141654</v>
      </c>
      <c r="O327" s="94">
        <v>-418476.5</v>
      </c>
      <c r="P327" s="94">
        <v>-74.710536205402136</v>
      </c>
      <c r="Q327" s="121" t="s">
        <v>2891</v>
      </c>
    </row>
    <row r="328" spans="1:17" ht="21" hidden="1" customHeight="1">
      <c r="A328" s="120">
        <v>44865</v>
      </c>
      <c r="B328" s="121" t="s">
        <v>2916</v>
      </c>
      <c r="C328" s="121" t="s">
        <v>2019</v>
      </c>
      <c r="D328" s="121" t="s">
        <v>477</v>
      </c>
      <c r="E328" s="121" t="s">
        <v>478</v>
      </c>
      <c r="F328" s="121" t="s">
        <v>2839</v>
      </c>
      <c r="G328" s="121" t="s">
        <v>2919</v>
      </c>
      <c r="H328" s="121" t="s">
        <v>2900</v>
      </c>
      <c r="I328" s="122" t="s">
        <v>2872</v>
      </c>
      <c r="J328" s="121" t="s">
        <v>2873</v>
      </c>
      <c r="K328" s="94">
        <v>0</v>
      </c>
      <c r="L328" s="95"/>
      <c r="M328" s="95"/>
      <c r="N328" s="94">
        <v>0</v>
      </c>
      <c r="O328" s="95"/>
      <c r="P328" s="95"/>
      <c r="Q328" s="121" t="s">
        <v>2897</v>
      </c>
    </row>
    <row r="329" spans="1:17" ht="21" hidden="1" customHeight="1">
      <c r="A329" s="120">
        <v>44865</v>
      </c>
      <c r="B329" s="121" t="s">
        <v>2916</v>
      </c>
      <c r="C329" s="121" t="s">
        <v>2019</v>
      </c>
      <c r="D329" s="121" t="s">
        <v>477</v>
      </c>
      <c r="E329" s="121" t="s">
        <v>478</v>
      </c>
      <c r="F329" s="121" t="s">
        <v>2893</v>
      </c>
      <c r="G329" s="121" t="s">
        <v>2920</v>
      </c>
      <c r="H329" s="121" t="s">
        <v>1944</v>
      </c>
      <c r="I329" s="121" t="s">
        <v>2852</v>
      </c>
      <c r="J329" s="121" t="s">
        <v>2894</v>
      </c>
      <c r="K329" s="94">
        <v>103256602.40000001</v>
      </c>
      <c r="L329" s="94">
        <v>103256602.40000001</v>
      </c>
      <c r="M329" s="94">
        <v>8604716.8666666672</v>
      </c>
      <c r="N329" s="94">
        <v>71204447.319999993</v>
      </c>
      <c r="O329" s="94">
        <v>62599730.453333333</v>
      </c>
      <c r="P329" s="94">
        <v>727.50482582215966</v>
      </c>
      <c r="Q329" s="121" t="s">
        <v>2891</v>
      </c>
    </row>
    <row r="330" spans="1:17" ht="21" hidden="1" customHeight="1">
      <c r="A330" s="120">
        <v>44865</v>
      </c>
      <c r="B330" s="121" t="s">
        <v>2916</v>
      </c>
      <c r="C330" s="121" t="s">
        <v>2019</v>
      </c>
      <c r="D330" s="121" t="s">
        <v>477</v>
      </c>
      <c r="E330" s="121" t="s">
        <v>478</v>
      </c>
      <c r="F330" s="121" t="s">
        <v>2917</v>
      </c>
      <c r="G330" s="121" t="s">
        <v>2921</v>
      </c>
      <c r="H330" s="121" t="s">
        <v>1944</v>
      </c>
      <c r="I330" s="121" t="s">
        <v>2853</v>
      </c>
      <c r="J330" s="121" t="s">
        <v>2895</v>
      </c>
      <c r="K330" s="94">
        <v>80195848.519999996</v>
      </c>
      <c r="L330" s="94">
        <v>80195848.519999996</v>
      </c>
      <c r="M330" s="94">
        <v>6682987.3766666669</v>
      </c>
      <c r="N330" s="94">
        <v>62504962.900000013</v>
      </c>
      <c r="O330" s="94">
        <v>55821975.523333333</v>
      </c>
      <c r="P330" s="94">
        <v>835.28476678308721</v>
      </c>
      <c r="Q330" s="121" t="s">
        <v>2891</v>
      </c>
    </row>
    <row r="331" spans="1:17" ht="21" hidden="1" customHeight="1">
      <c r="A331" s="120">
        <v>44865</v>
      </c>
      <c r="B331" s="121" t="s">
        <v>2916</v>
      </c>
      <c r="C331" s="121" t="s">
        <v>2019</v>
      </c>
      <c r="D331" s="121" t="s">
        <v>477</v>
      </c>
      <c r="E331" s="121" t="s">
        <v>478</v>
      </c>
      <c r="F331" s="121" t="s">
        <v>2917</v>
      </c>
      <c r="G331" s="121" t="s">
        <v>2921</v>
      </c>
      <c r="H331" s="121" t="s">
        <v>1944</v>
      </c>
      <c r="I331" s="121" t="s">
        <v>2854</v>
      </c>
      <c r="J331" s="121" t="s">
        <v>2896</v>
      </c>
      <c r="K331" s="94">
        <v>17691408.620000001</v>
      </c>
      <c r="L331" s="94">
        <v>-17691408.620000001</v>
      </c>
      <c r="M331" s="94">
        <v>-1474284.0516666668</v>
      </c>
      <c r="N331" s="94">
        <v>-9242496.4500000011</v>
      </c>
      <c r="O331" s="94">
        <v>-7768212.3983333334</v>
      </c>
      <c r="P331" s="94">
        <v>526.91422589503225</v>
      </c>
      <c r="Q331" s="121" t="s">
        <v>2891</v>
      </c>
    </row>
    <row r="332" spans="1:17" ht="21" hidden="1" customHeight="1">
      <c r="A332" s="120">
        <v>44865</v>
      </c>
      <c r="B332" s="121" t="s">
        <v>2916</v>
      </c>
      <c r="C332" s="121" t="s">
        <v>2019</v>
      </c>
      <c r="D332" s="121" t="s">
        <v>479</v>
      </c>
      <c r="E332" s="121" t="s">
        <v>480</v>
      </c>
      <c r="F332" s="121" t="s">
        <v>2811</v>
      </c>
      <c r="G332" s="121" t="s">
        <v>2919</v>
      </c>
      <c r="H332" s="121" t="s">
        <v>2900</v>
      </c>
      <c r="I332" s="122" t="s">
        <v>2790</v>
      </c>
      <c r="J332" s="121" t="s">
        <v>2791</v>
      </c>
      <c r="K332" s="94">
        <v>80135217.079999998</v>
      </c>
      <c r="L332" s="94">
        <v>82772394.260000005</v>
      </c>
      <c r="M332" s="94">
        <v>6897699.5216666665</v>
      </c>
      <c r="N332" s="94">
        <v>5787230.9500000002</v>
      </c>
      <c r="O332" s="94">
        <v>-1110468.5716666668</v>
      </c>
      <c r="P332" s="94">
        <v>-16.099114903143072</v>
      </c>
      <c r="Q332" s="121" t="s">
        <v>2892</v>
      </c>
    </row>
    <row r="333" spans="1:17" ht="21" hidden="1" customHeight="1">
      <c r="A333" s="120">
        <v>44865</v>
      </c>
      <c r="B333" s="121" t="s">
        <v>2916</v>
      </c>
      <c r="C333" s="121" t="s">
        <v>2019</v>
      </c>
      <c r="D333" s="121" t="s">
        <v>479</v>
      </c>
      <c r="E333" s="121" t="s">
        <v>480</v>
      </c>
      <c r="F333" s="121" t="s">
        <v>2811</v>
      </c>
      <c r="G333" s="121" t="s">
        <v>2919</v>
      </c>
      <c r="H333" s="121" t="s">
        <v>2900</v>
      </c>
      <c r="I333" s="122" t="s">
        <v>2792</v>
      </c>
      <c r="J333" s="121" t="s">
        <v>2793</v>
      </c>
      <c r="K333" s="94">
        <v>255680</v>
      </c>
      <c r="L333" s="94">
        <v>300000</v>
      </c>
      <c r="M333" s="94">
        <v>25000</v>
      </c>
      <c r="N333" s="94">
        <v>0</v>
      </c>
      <c r="O333" s="94">
        <v>-25000</v>
      </c>
      <c r="P333" s="94">
        <v>-100</v>
      </c>
      <c r="Q333" s="121" t="s">
        <v>2892</v>
      </c>
    </row>
    <row r="334" spans="1:17" ht="21" hidden="1" customHeight="1">
      <c r="A334" s="120">
        <v>44865</v>
      </c>
      <c r="B334" s="121" t="s">
        <v>2916</v>
      </c>
      <c r="C334" s="121" t="s">
        <v>2019</v>
      </c>
      <c r="D334" s="121" t="s">
        <v>479</v>
      </c>
      <c r="E334" s="121" t="s">
        <v>480</v>
      </c>
      <c r="F334" s="121" t="s">
        <v>2811</v>
      </c>
      <c r="G334" s="121" t="s">
        <v>2919</v>
      </c>
      <c r="H334" s="121" t="s">
        <v>2900</v>
      </c>
      <c r="I334" s="122" t="s">
        <v>2794</v>
      </c>
      <c r="J334" s="121" t="s">
        <v>2795</v>
      </c>
      <c r="K334" s="94">
        <v>101233.33</v>
      </c>
      <c r="L334" s="94">
        <v>308138.5</v>
      </c>
      <c r="M334" s="94">
        <v>25678.208333333332</v>
      </c>
      <c r="N334" s="94">
        <v>82428</v>
      </c>
      <c r="O334" s="94">
        <v>56749.791666666664</v>
      </c>
      <c r="P334" s="94">
        <v>221.00370450300758</v>
      </c>
      <c r="Q334" s="121" t="s">
        <v>2891</v>
      </c>
    </row>
    <row r="335" spans="1:17" ht="21" hidden="1" customHeight="1">
      <c r="A335" s="120">
        <v>44865</v>
      </c>
      <c r="B335" s="121" t="s">
        <v>2916</v>
      </c>
      <c r="C335" s="121" t="s">
        <v>2019</v>
      </c>
      <c r="D335" s="121" t="s">
        <v>479</v>
      </c>
      <c r="E335" s="121" t="s">
        <v>480</v>
      </c>
      <c r="F335" s="121" t="s">
        <v>2811</v>
      </c>
      <c r="G335" s="121" t="s">
        <v>2919</v>
      </c>
      <c r="H335" s="121" t="s">
        <v>2900</v>
      </c>
      <c r="I335" s="122" t="s">
        <v>2865</v>
      </c>
      <c r="J335" s="121" t="s">
        <v>2796</v>
      </c>
      <c r="K335" s="94">
        <v>807788</v>
      </c>
      <c r="L335" s="94">
        <v>903921</v>
      </c>
      <c r="M335" s="94">
        <v>75326.75</v>
      </c>
      <c r="N335" s="94">
        <v>104529</v>
      </c>
      <c r="O335" s="94">
        <v>29202.25</v>
      </c>
      <c r="P335" s="94">
        <v>38.767436534829926</v>
      </c>
      <c r="Q335" s="121" t="s">
        <v>2891</v>
      </c>
    </row>
    <row r="336" spans="1:17" ht="21" hidden="1" customHeight="1">
      <c r="A336" s="120">
        <v>44865</v>
      </c>
      <c r="B336" s="121" t="s">
        <v>2916</v>
      </c>
      <c r="C336" s="121" t="s">
        <v>2019</v>
      </c>
      <c r="D336" s="121" t="s">
        <v>479</v>
      </c>
      <c r="E336" s="121" t="s">
        <v>480</v>
      </c>
      <c r="F336" s="121" t="s">
        <v>2811</v>
      </c>
      <c r="G336" s="121" t="s">
        <v>2919</v>
      </c>
      <c r="H336" s="121" t="s">
        <v>2900</v>
      </c>
      <c r="I336" s="122" t="s">
        <v>2797</v>
      </c>
      <c r="J336" s="121" t="s">
        <v>2798</v>
      </c>
      <c r="K336" s="94">
        <v>8890564.6899999995</v>
      </c>
      <c r="L336" s="94">
        <v>10872647.77</v>
      </c>
      <c r="M336" s="94">
        <v>906053.98083333333</v>
      </c>
      <c r="N336" s="94">
        <v>745945</v>
      </c>
      <c r="O336" s="94">
        <v>-160108.98083333333</v>
      </c>
      <c r="P336" s="94">
        <v>-17.671020073889508</v>
      </c>
      <c r="Q336" s="121" t="s">
        <v>2892</v>
      </c>
    </row>
    <row r="337" spans="1:17" ht="21" hidden="1" customHeight="1">
      <c r="A337" s="120">
        <v>44865</v>
      </c>
      <c r="B337" s="121" t="s">
        <v>2916</v>
      </c>
      <c r="C337" s="121" t="s">
        <v>2019</v>
      </c>
      <c r="D337" s="121" t="s">
        <v>479</v>
      </c>
      <c r="E337" s="121" t="s">
        <v>480</v>
      </c>
      <c r="F337" s="121" t="s">
        <v>2811</v>
      </c>
      <c r="G337" s="121" t="s">
        <v>2919</v>
      </c>
      <c r="H337" s="121" t="s">
        <v>2900</v>
      </c>
      <c r="I337" s="122" t="s">
        <v>2799</v>
      </c>
      <c r="J337" s="121" t="s">
        <v>2800</v>
      </c>
      <c r="K337" s="94">
        <v>15385182.18</v>
      </c>
      <c r="L337" s="94">
        <v>16316071.130000001</v>
      </c>
      <c r="M337" s="94">
        <v>1359672.5941666667</v>
      </c>
      <c r="N337" s="94">
        <v>1925186</v>
      </c>
      <c r="O337" s="94">
        <v>565513.40583333327</v>
      </c>
      <c r="P337" s="94">
        <v>41.591880888055428</v>
      </c>
      <c r="Q337" s="121" t="s">
        <v>2891</v>
      </c>
    </row>
    <row r="338" spans="1:17" ht="21" hidden="1" customHeight="1">
      <c r="A338" s="120">
        <v>44865</v>
      </c>
      <c r="B338" s="121" t="s">
        <v>2916</v>
      </c>
      <c r="C338" s="121" t="s">
        <v>2019</v>
      </c>
      <c r="D338" s="121" t="s">
        <v>479</v>
      </c>
      <c r="E338" s="121" t="s">
        <v>480</v>
      </c>
      <c r="F338" s="121" t="s">
        <v>2811</v>
      </c>
      <c r="G338" s="121" t="s">
        <v>2919</v>
      </c>
      <c r="H338" s="121" t="s">
        <v>2900</v>
      </c>
      <c r="I338" s="122" t="s">
        <v>2801</v>
      </c>
      <c r="J338" s="121" t="s">
        <v>2802</v>
      </c>
      <c r="K338" s="94">
        <v>917772.66</v>
      </c>
      <c r="L338" s="94">
        <v>1396792</v>
      </c>
      <c r="M338" s="94">
        <v>116399.33333333334</v>
      </c>
      <c r="N338" s="94">
        <v>26991</v>
      </c>
      <c r="O338" s="94">
        <v>-89408.333333333343</v>
      </c>
      <c r="P338" s="94">
        <v>-76.811722862101149</v>
      </c>
      <c r="Q338" s="121" t="s">
        <v>2892</v>
      </c>
    </row>
    <row r="339" spans="1:17" ht="21" hidden="1" customHeight="1">
      <c r="A339" s="120">
        <v>44865</v>
      </c>
      <c r="B339" s="121" t="s">
        <v>2916</v>
      </c>
      <c r="C339" s="121" t="s">
        <v>2019</v>
      </c>
      <c r="D339" s="121" t="s">
        <v>479</v>
      </c>
      <c r="E339" s="121" t="s">
        <v>480</v>
      </c>
      <c r="F339" s="121" t="s">
        <v>2811</v>
      </c>
      <c r="G339" s="121" t="s">
        <v>2919</v>
      </c>
      <c r="H339" s="121" t="s">
        <v>2900</v>
      </c>
      <c r="I339" s="122" t="s">
        <v>2803</v>
      </c>
      <c r="J339" s="121" t="s">
        <v>2804</v>
      </c>
      <c r="K339" s="94">
        <v>37122726.100000001</v>
      </c>
      <c r="L339" s="94">
        <v>18820495.260000002</v>
      </c>
      <c r="M339" s="94">
        <v>1568374.605</v>
      </c>
      <c r="N339" s="94">
        <v>9692152</v>
      </c>
      <c r="O339" s="94">
        <v>8123777.3949999996</v>
      </c>
      <c r="P339" s="94">
        <v>517.97430085269707</v>
      </c>
      <c r="Q339" s="121" t="s">
        <v>2891</v>
      </c>
    </row>
    <row r="340" spans="1:17" ht="21" hidden="1" customHeight="1">
      <c r="A340" s="120">
        <v>44865</v>
      </c>
      <c r="B340" s="121" t="s">
        <v>2916</v>
      </c>
      <c r="C340" s="121" t="s">
        <v>2019</v>
      </c>
      <c r="D340" s="121" t="s">
        <v>479</v>
      </c>
      <c r="E340" s="121" t="s">
        <v>480</v>
      </c>
      <c r="F340" s="121" t="s">
        <v>2811</v>
      </c>
      <c r="G340" s="121" t="s">
        <v>2919</v>
      </c>
      <c r="H340" s="121" t="s">
        <v>2900</v>
      </c>
      <c r="I340" s="122" t="s">
        <v>2805</v>
      </c>
      <c r="J340" s="121" t="s">
        <v>2806</v>
      </c>
      <c r="K340" s="94">
        <v>52578199.039999999</v>
      </c>
      <c r="L340" s="94">
        <v>53232768.75</v>
      </c>
      <c r="M340" s="94">
        <v>4436064.0625</v>
      </c>
      <c r="N340" s="94">
        <v>1073053.5</v>
      </c>
      <c r="O340" s="94">
        <v>-3363010.5625</v>
      </c>
      <c r="P340" s="94">
        <v>-75.810685218209699</v>
      </c>
      <c r="Q340" s="121" t="s">
        <v>2892</v>
      </c>
    </row>
    <row r="341" spans="1:17" ht="21" hidden="1" customHeight="1">
      <c r="A341" s="120">
        <v>44865</v>
      </c>
      <c r="B341" s="121" t="s">
        <v>2916</v>
      </c>
      <c r="C341" s="121" t="s">
        <v>2019</v>
      </c>
      <c r="D341" s="121" t="s">
        <v>479</v>
      </c>
      <c r="E341" s="121" t="s">
        <v>480</v>
      </c>
      <c r="F341" s="121" t="s">
        <v>2811</v>
      </c>
      <c r="G341" s="121" t="s">
        <v>2919</v>
      </c>
      <c r="H341" s="121" t="s">
        <v>2900</v>
      </c>
      <c r="I341" s="122" t="s">
        <v>2807</v>
      </c>
      <c r="J341" s="121" t="s">
        <v>2808</v>
      </c>
      <c r="K341" s="94">
        <v>31206813</v>
      </c>
      <c r="L341" s="94">
        <v>33766217.530000001</v>
      </c>
      <c r="M341" s="94">
        <v>2813851.460833333</v>
      </c>
      <c r="N341" s="94">
        <v>2059978.94</v>
      </c>
      <c r="O341" s="94">
        <v>-753872.52083333326</v>
      </c>
      <c r="P341" s="94">
        <v>-26.791482469016717</v>
      </c>
      <c r="Q341" s="121" t="s">
        <v>2892</v>
      </c>
    </row>
    <row r="342" spans="1:17" ht="21" hidden="1" customHeight="1">
      <c r="A342" s="120">
        <v>44865</v>
      </c>
      <c r="B342" s="121" t="s">
        <v>2916</v>
      </c>
      <c r="C342" s="121" t="s">
        <v>2019</v>
      </c>
      <c r="D342" s="121" t="s">
        <v>479</v>
      </c>
      <c r="E342" s="121" t="s">
        <v>480</v>
      </c>
      <c r="F342" s="121" t="s">
        <v>2811</v>
      </c>
      <c r="G342" s="121" t="s">
        <v>2919</v>
      </c>
      <c r="H342" s="121" t="s">
        <v>2900</v>
      </c>
      <c r="I342" s="122" t="s">
        <v>2870</v>
      </c>
      <c r="J342" s="121" t="s">
        <v>2871</v>
      </c>
      <c r="K342" s="94">
        <v>0</v>
      </c>
      <c r="L342" s="94">
        <v>0</v>
      </c>
      <c r="M342" s="94">
        <v>0</v>
      </c>
      <c r="N342" s="94">
        <v>0</v>
      </c>
      <c r="O342" s="94">
        <v>0</v>
      </c>
      <c r="P342" s="95"/>
      <c r="Q342" s="121" t="s">
        <v>2891</v>
      </c>
    </row>
    <row r="343" spans="1:17" ht="21" hidden="1" customHeight="1">
      <c r="A343" s="120">
        <v>44865</v>
      </c>
      <c r="B343" s="121" t="s">
        <v>2916</v>
      </c>
      <c r="C343" s="121" t="s">
        <v>2019</v>
      </c>
      <c r="D343" s="121" t="s">
        <v>479</v>
      </c>
      <c r="E343" s="121" t="s">
        <v>480</v>
      </c>
      <c r="F343" s="121" t="s">
        <v>2811</v>
      </c>
      <c r="G343" s="121" t="s">
        <v>2919</v>
      </c>
      <c r="H343" s="121" t="s">
        <v>2900</v>
      </c>
      <c r="I343" s="122" t="s">
        <v>2809</v>
      </c>
      <c r="J343" s="121" t="s">
        <v>2810</v>
      </c>
      <c r="K343" s="94">
        <v>29606364.530000001</v>
      </c>
      <c r="L343" s="94">
        <v>24562256.66</v>
      </c>
      <c r="M343" s="94">
        <v>2046854.7216666669</v>
      </c>
      <c r="N343" s="94">
        <v>0</v>
      </c>
      <c r="O343" s="94">
        <v>-2046854.7216666669</v>
      </c>
      <c r="P343" s="94">
        <v>-100</v>
      </c>
      <c r="Q343" s="121" t="s">
        <v>2892</v>
      </c>
    </row>
    <row r="344" spans="1:17" ht="21" hidden="1" customHeight="1">
      <c r="A344" s="120">
        <v>44865</v>
      </c>
      <c r="B344" s="121" t="s">
        <v>2916</v>
      </c>
      <c r="C344" s="121" t="s">
        <v>2019</v>
      </c>
      <c r="D344" s="121" t="s">
        <v>479</v>
      </c>
      <c r="E344" s="121" t="s">
        <v>480</v>
      </c>
      <c r="F344" s="121" t="s">
        <v>2839</v>
      </c>
      <c r="G344" s="121" t="s">
        <v>2919</v>
      </c>
      <c r="H344" s="121" t="s">
        <v>2900</v>
      </c>
      <c r="I344" s="123" t="s">
        <v>2812</v>
      </c>
      <c r="J344" s="121" t="s">
        <v>2813</v>
      </c>
      <c r="K344" s="94">
        <v>12639306.130000001</v>
      </c>
      <c r="L344" s="94">
        <v>13930502.41</v>
      </c>
      <c r="M344" s="94">
        <v>1160875.2008333332</v>
      </c>
      <c r="N344" s="94">
        <v>1235274.54</v>
      </c>
      <c r="O344" s="94">
        <v>74399.339166666658</v>
      </c>
      <c r="P344" s="94">
        <v>6.4089007253543846</v>
      </c>
      <c r="Q344" s="121" t="s">
        <v>2892</v>
      </c>
    </row>
    <row r="345" spans="1:17" ht="21" hidden="1" customHeight="1">
      <c r="A345" s="120">
        <v>44865</v>
      </c>
      <c r="B345" s="121" t="s">
        <v>2916</v>
      </c>
      <c r="C345" s="121" t="s">
        <v>2019</v>
      </c>
      <c r="D345" s="121" t="s">
        <v>479</v>
      </c>
      <c r="E345" s="121" t="s">
        <v>480</v>
      </c>
      <c r="F345" s="121" t="s">
        <v>2839</v>
      </c>
      <c r="G345" s="121" t="s">
        <v>2919</v>
      </c>
      <c r="H345" s="121" t="s">
        <v>2900</v>
      </c>
      <c r="I345" s="123" t="s">
        <v>2814</v>
      </c>
      <c r="J345" s="121" t="s">
        <v>2815</v>
      </c>
      <c r="K345" s="94">
        <v>9934079.8599999994</v>
      </c>
      <c r="L345" s="94">
        <v>5537803.0999999996</v>
      </c>
      <c r="M345" s="94">
        <v>461483.59166666673</v>
      </c>
      <c r="N345" s="94">
        <v>0</v>
      </c>
      <c r="O345" s="94">
        <v>-461483.59166666673</v>
      </c>
      <c r="P345" s="94">
        <v>-100</v>
      </c>
      <c r="Q345" s="121" t="s">
        <v>2891</v>
      </c>
    </row>
    <row r="346" spans="1:17" ht="21" hidden="1" customHeight="1">
      <c r="A346" s="120">
        <v>44865</v>
      </c>
      <c r="B346" s="121" t="s">
        <v>2916</v>
      </c>
      <c r="C346" s="121" t="s">
        <v>2019</v>
      </c>
      <c r="D346" s="121" t="s">
        <v>479</v>
      </c>
      <c r="E346" s="121" t="s">
        <v>480</v>
      </c>
      <c r="F346" s="121" t="s">
        <v>2839</v>
      </c>
      <c r="G346" s="121" t="s">
        <v>2919</v>
      </c>
      <c r="H346" s="121" t="s">
        <v>2900</v>
      </c>
      <c r="I346" s="123" t="s">
        <v>2816</v>
      </c>
      <c r="J346" s="121" t="s">
        <v>2817</v>
      </c>
      <c r="K346" s="94">
        <v>1088662.2</v>
      </c>
      <c r="L346" s="94">
        <v>1815667.52</v>
      </c>
      <c r="M346" s="94">
        <v>151305.62666666668</v>
      </c>
      <c r="N346" s="94">
        <v>331407.35999999999</v>
      </c>
      <c r="O346" s="94">
        <v>180101.73333333334</v>
      </c>
      <c r="P346" s="94">
        <v>119.03174872016216</v>
      </c>
      <c r="Q346" s="121" t="s">
        <v>2892</v>
      </c>
    </row>
    <row r="347" spans="1:17" ht="21" hidden="1" customHeight="1">
      <c r="A347" s="120">
        <v>44865</v>
      </c>
      <c r="B347" s="121" t="s">
        <v>2916</v>
      </c>
      <c r="C347" s="121" t="s">
        <v>2019</v>
      </c>
      <c r="D347" s="121" t="s">
        <v>479</v>
      </c>
      <c r="E347" s="121" t="s">
        <v>480</v>
      </c>
      <c r="F347" s="121" t="s">
        <v>2839</v>
      </c>
      <c r="G347" s="121" t="s">
        <v>2919</v>
      </c>
      <c r="H347" s="121" t="s">
        <v>2900</v>
      </c>
      <c r="I347" s="123" t="s">
        <v>2818</v>
      </c>
      <c r="J347" s="121" t="s">
        <v>2819</v>
      </c>
      <c r="K347" s="94">
        <v>8270859.96</v>
      </c>
      <c r="L347" s="94">
        <v>9845028.9199999999</v>
      </c>
      <c r="M347" s="94">
        <v>820419.07666666666</v>
      </c>
      <c r="N347" s="94">
        <v>1569366.61</v>
      </c>
      <c r="O347" s="94">
        <v>748947.53333333333</v>
      </c>
      <c r="P347" s="94">
        <v>91.288410354410615</v>
      </c>
      <c r="Q347" s="121" t="s">
        <v>2892</v>
      </c>
    </row>
    <row r="348" spans="1:17" ht="21" hidden="1" customHeight="1">
      <c r="A348" s="120">
        <v>44865</v>
      </c>
      <c r="B348" s="121" t="s">
        <v>2916</v>
      </c>
      <c r="C348" s="121" t="s">
        <v>2019</v>
      </c>
      <c r="D348" s="121" t="s">
        <v>479</v>
      </c>
      <c r="E348" s="121" t="s">
        <v>480</v>
      </c>
      <c r="F348" s="121" t="s">
        <v>2839</v>
      </c>
      <c r="G348" s="121" t="s">
        <v>2919</v>
      </c>
      <c r="H348" s="121" t="s">
        <v>2900</v>
      </c>
      <c r="I348" s="123" t="s">
        <v>2820</v>
      </c>
      <c r="J348" s="121" t="s">
        <v>2821</v>
      </c>
      <c r="K348" s="94">
        <v>52140575.560000002</v>
      </c>
      <c r="L348" s="94">
        <v>53232768.75</v>
      </c>
      <c r="M348" s="94">
        <v>4436064.0625</v>
      </c>
      <c r="N348" s="94">
        <v>897914</v>
      </c>
      <c r="O348" s="94">
        <v>-3538150.0625</v>
      </c>
      <c r="P348" s="94">
        <v>-79.758768418372</v>
      </c>
      <c r="Q348" s="121" t="s">
        <v>2891</v>
      </c>
    </row>
    <row r="349" spans="1:17" ht="21" hidden="1" customHeight="1">
      <c r="A349" s="120">
        <v>44865</v>
      </c>
      <c r="B349" s="121" t="s">
        <v>2916</v>
      </c>
      <c r="C349" s="121" t="s">
        <v>2019</v>
      </c>
      <c r="D349" s="121" t="s">
        <v>479</v>
      </c>
      <c r="E349" s="121" t="s">
        <v>480</v>
      </c>
      <c r="F349" s="121" t="s">
        <v>2839</v>
      </c>
      <c r="G349" s="121" t="s">
        <v>2919</v>
      </c>
      <c r="H349" s="121" t="s">
        <v>2900</v>
      </c>
      <c r="I349" s="123" t="s">
        <v>2822</v>
      </c>
      <c r="J349" s="121" t="s">
        <v>2846</v>
      </c>
      <c r="K349" s="94">
        <v>11568374.42</v>
      </c>
      <c r="L349" s="94">
        <v>11774870.789999999</v>
      </c>
      <c r="M349" s="94">
        <v>981239.23250000004</v>
      </c>
      <c r="N349" s="94">
        <v>1012542.7</v>
      </c>
      <c r="O349" s="94">
        <v>31303.467499999999</v>
      </c>
      <c r="P349" s="94">
        <v>3.190197299821071</v>
      </c>
      <c r="Q349" s="121" t="s">
        <v>2892</v>
      </c>
    </row>
    <row r="350" spans="1:17" ht="21" hidden="1" customHeight="1">
      <c r="A350" s="120">
        <v>44865</v>
      </c>
      <c r="B350" s="121" t="s">
        <v>2916</v>
      </c>
      <c r="C350" s="121" t="s">
        <v>2019</v>
      </c>
      <c r="D350" s="121" t="s">
        <v>479</v>
      </c>
      <c r="E350" s="121" t="s">
        <v>480</v>
      </c>
      <c r="F350" s="121" t="s">
        <v>2839</v>
      </c>
      <c r="G350" s="121" t="s">
        <v>2919</v>
      </c>
      <c r="H350" s="121" t="s">
        <v>2900</v>
      </c>
      <c r="I350" s="123" t="s">
        <v>2823</v>
      </c>
      <c r="J350" s="121" t="s">
        <v>2824</v>
      </c>
      <c r="K350" s="94">
        <v>25023998.399999999</v>
      </c>
      <c r="L350" s="94">
        <v>22805135.969999999</v>
      </c>
      <c r="M350" s="94">
        <v>1900427.9975000001</v>
      </c>
      <c r="N350" s="94">
        <v>4436576.5999999996</v>
      </c>
      <c r="O350" s="94">
        <v>2536148.6025</v>
      </c>
      <c r="P350" s="94">
        <v>133.45144387665758</v>
      </c>
      <c r="Q350" s="121" t="s">
        <v>2892</v>
      </c>
    </row>
    <row r="351" spans="1:17" ht="21" hidden="1" customHeight="1">
      <c r="A351" s="120">
        <v>44865</v>
      </c>
      <c r="B351" s="121" t="s">
        <v>2916</v>
      </c>
      <c r="C351" s="121" t="s">
        <v>2019</v>
      </c>
      <c r="D351" s="121" t="s">
        <v>479</v>
      </c>
      <c r="E351" s="121" t="s">
        <v>480</v>
      </c>
      <c r="F351" s="121" t="s">
        <v>2839</v>
      </c>
      <c r="G351" s="121" t="s">
        <v>2919</v>
      </c>
      <c r="H351" s="121" t="s">
        <v>2900</v>
      </c>
      <c r="I351" s="123" t="s">
        <v>2825</v>
      </c>
      <c r="J351" s="121" t="s">
        <v>2826</v>
      </c>
      <c r="K351" s="94">
        <v>20154130.25</v>
      </c>
      <c r="L351" s="94">
        <v>17383581.449999999</v>
      </c>
      <c r="M351" s="94">
        <v>1448631.7875000001</v>
      </c>
      <c r="N351" s="94">
        <v>318148.7</v>
      </c>
      <c r="O351" s="94">
        <v>-1130483.0874999999</v>
      </c>
      <c r="P351" s="94">
        <v>-78.037987103054647</v>
      </c>
      <c r="Q351" s="121" t="s">
        <v>2891</v>
      </c>
    </row>
    <row r="352" spans="1:17" ht="21" hidden="1" customHeight="1">
      <c r="A352" s="120">
        <v>44865</v>
      </c>
      <c r="B352" s="121" t="s">
        <v>2916</v>
      </c>
      <c r="C352" s="121" t="s">
        <v>2019</v>
      </c>
      <c r="D352" s="121" t="s">
        <v>479</v>
      </c>
      <c r="E352" s="121" t="s">
        <v>480</v>
      </c>
      <c r="F352" s="121" t="s">
        <v>2839</v>
      </c>
      <c r="G352" s="121" t="s">
        <v>2919</v>
      </c>
      <c r="H352" s="121" t="s">
        <v>2900</v>
      </c>
      <c r="I352" s="123" t="s">
        <v>2827</v>
      </c>
      <c r="J352" s="121" t="s">
        <v>2828</v>
      </c>
      <c r="K352" s="94">
        <v>15256057.1</v>
      </c>
      <c r="L352" s="94">
        <v>17064741</v>
      </c>
      <c r="M352" s="94">
        <v>1422061.75</v>
      </c>
      <c r="N352" s="94">
        <v>872225.85</v>
      </c>
      <c r="O352" s="94">
        <v>-549835.9</v>
      </c>
      <c r="P352" s="94">
        <v>-38.664699335313678</v>
      </c>
      <c r="Q352" s="121" t="s">
        <v>2891</v>
      </c>
    </row>
    <row r="353" spans="1:17" ht="21" hidden="1" customHeight="1">
      <c r="A353" s="120">
        <v>44865</v>
      </c>
      <c r="B353" s="121" t="s">
        <v>2916</v>
      </c>
      <c r="C353" s="121" t="s">
        <v>2019</v>
      </c>
      <c r="D353" s="121" t="s">
        <v>479</v>
      </c>
      <c r="E353" s="121" t="s">
        <v>480</v>
      </c>
      <c r="F353" s="121" t="s">
        <v>2839</v>
      </c>
      <c r="G353" s="121" t="s">
        <v>2919</v>
      </c>
      <c r="H353" s="121" t="s">
        <v>2900</v>
      </c>
      <c r="I353" s="123" t="s">
        <v>2829</v>
      </c>
      <c r="J353" s="121" t="s">
        <v>2830</v>
      </c>
      <c r="K353" s="94">
        <v>4695583.53</v>
      </c>
      <c r="L353" s="94">
        <v>4894259.29</v>
      </c>
      <c r="M353" s="94">
        <v>407854.94083333336</v>
      </c>
      <c r="N353" s="94">
        <v>470655.79</v>
      </c>
      <c r="O353" s="94">
        <v>62800.849166666674</v>
      </c>
      <c r="P353" s="94">
        <v>15.397839496157957</v>
      </c>
      <c r="Q353" s="121" t="s">
        <v>2892</v>
      </c>
    </row>
    <row r="354" spans="1:17" ht="21" hidden="1" customHeight="1">
      <c r="A354" s="120">
        <v>44865</v>
      </c>
      <c r="B354" s="121" t="s">
        <v>2916</v>
      </c>
      <c r="C354" s="121" t="s">
        <v>2019</v>
      </c>
      <c r="D354" s="121" t="s">
        <v>479</v>
      </c>
      <c r="E354" s="121" t="s">
        <v>480</v>
      </c>
      <c r="F354" s="121" t="s">
        <v>2839</v>
      </c>
      <c r="G354" s="121" t="s">
        <v>2919</v>
      </c>
      <c r="H354" s="121" t="s">
        <v>2900</v>
      </c>
      <c r="I354" s="123" t="s">
        <v>2831</v>
      </c>
      <c r="J354" s="121" t="s">
        <v>2832</v>
      </c>
      <c r="K354" s="94">
        <v>5227573.05</v>
      </c>
      <c r="L354" s="94">
        <v>6940145.4400000004</v>
      </c>
      <c r="M354" s="94">
        <v>578345.45333333337</v>
      </c>
      <c r="N354" s="94">
        <v>621252.55000000005</v>
      </c>
      <c r="O354" s="94">
        <v>42907.096666666672</v>
      </c>
      <c r="P354" s="94">
        <v>7.418939047479097</v>
      </c>
      <c r="Q354" s="121" t="s">
        <v>2892</v>
      </c>
    </row>
    <row r="355" spans="1:17" ht="21" hidden="1" customHeight="1">
      <c r="A355" s="120">
        <v>44865</v>
      </c>
      <c r="B355" s="121" t="s">
        <v>2916</v>
      </c>
      <c r="C355" s="121" t="s">
        <v>2019</v>
      </c>
      <c r="D355" s="121" t="s">
        <v>479</v>
      </c>
      <c r="E355" s="121" t="s">
        <v>480</v>
      </c>
      <c r="F355" s="121" t="s">
        <v>2839</v>
      </c>
      <c r="G355" s="121" t="s">
        <v>2919</v>
      </c>
      <c r="H355" s="121" t="s">
        <v>2900</v>
      </c>
      <c r="I355" s="123" t="s">
        <v>2833</v>
      </c>
      <c r="J355" s="121" t="s">
        <v>2834</v>
      </c>
      <c r="K355" s="94">
        <v>14776432.720000001</v>
      </c>
      <c r="L355" s="94">
        <v>15180779.859999999</v>
      </c>
      <c r="M355" s="94">
        <v>1265064.9883333333</v>
      </c>
      <c r="N355" s="94">
        <v>1380479.46</v>
      </c>
      <c r="O355" s="94">
        <v>115414.47166666666</v>
      </c>
      <c r="P355" s="94">
        <v>9.1232049523969572</v>
      </c>
      <c r="Q355" s="121" t="s">
        <v>2892</v>
      </c>
    </row>
    <row r="356" spans="1:17" ht="21" hidden="1" customHeight="1">
      <c r="A356" s="120">
        <v>44865</v>
      </c>
      <c r="B356" s="121" t="s">
        <v>2916</v>
      </c>
      <c r="C356" s="121" t="s">
        <v>2019</v>
      </c>
      <c r="D356" s="121" t="s">
        <v>479</v>
      </c>
      <c r="E356" s="121" t="s">
        <v>480</v>
      </c>
      <c r="F356" s="121" t="s">
        <v>2839</v>
      </c>
      <c r="G356" s="121" t="s">
        <v>2919</v>
      </c>
      <c r="H356" s="121" t="s">
        <v>2900</v>
      </c>
      <c r="I356" s="123" t="s">
        <v>2835</v>
      </c>
      <c r="J356" s="121" t="s">
        <v>2836</v>
      </c>
      <c r="K356" s="94">
        <v>272502.53000000003</v>
      </c>
      <c r="L356" s="94">
        <v>245399.61</v>
      </c>
      <c r="M356" s="94">
        <v>20449.967499999999</v>
      </c>
      <c r="N356" s="94">
        <v>11392.46</v>
      </c>
      <c r="O356" s="94">
        <v>-9057.5074999999997</v>
      </c>
      <c r="P356" s="94">
        <v>-44.291060609265024</v>
      </c>
      <c r="Q356" s="121" t="s">
        <v>2891</v>
      </c>
    </row>
    <row r="357" spans="1:17" ht="21" hidden="1" customHeight="1">
      <c r="A357" s="120">
        <v>44865</v>
      </c>
      <c r="B357" s="121" t="s">
        <v>2916</v>
      </c>
      <c r="C357" s="121" t="s">
        <v>2019</v>
      </c>
      <c r="D357" s="121" t="s">
        <v>479</v>
      </c>
      <c r="E357" s="121" t="s">
        <v>480</v>
      </c>
      <c r="F357" s="121" t="s">
        <v>2839</v>
      </c>
      <c r="G357" s="121" t="s">
        <v>2919</v>
      </c>
      <c r="H357" s="121" t="s">
        <v>2900</v>
      </c>
      <c r="I357" s="123" t="s">
        <v>2837</v>
      </c>
      <c r="J357" s="121" t="s">
        <v>2838</v>
      </c>
      <c r="K357" s="94">
        <v>12844122.66</v>
      </c>
      <c r="L357" s="94">
        <v>14636523.25</v>
      </c>
      <c r="M357" s="94">
        <v>1219710.2708333333</v>
      </c>
      <c r="N357" s="94">
        <v>111579.17</v>
      </c>
      <c r="O357" s="94">
        <v>-1108131.1008333333</v>
      </c>
      <c r="P357" s="94">
        <v>-90.851993898209386</v>
      </c>
      <c r="Q357" s="121" t="s">
        <v>2891</v>
      </c>
    </row>
    <row r="358" spans="1:17" ht="21" hidden="1" customHeight="1">
      <c r="A358" s="120">
        <v>44865</v>
      </c>
      <c r="B358" s="121" t="s">
        <v>2916</v>
      </c>
      <c r="C358" s="121" t="s">
        <v>2019</v>
      </c>
      <c r="D358" s="121" t="s">
        <v>479</v>
      </c>
      <c r="E358" s="121" t="s">
        <v>480</v>
      </c>
      <c r="F358" s="121" t="s">
        <v>2839</v>
      </c>
      <c r="G358" s="121" t="s">
        <v>2919</v>
      </c>
      <c r="H358" s="121" t="s">
        <v>2900</v>
      </c>
      <c r="I358" s="123" t="s">
        <v>2872</v>
      </c>
      <c r="J358" s="121" t="s">
        <v>2873</v>
      </c>
      <c r="K358" s="94">
        <v>0</v>
      </c>
      <c r="L358" s="94">
        <v>0</v>
      </c>
      <c r="M358" s="94">
        <v>0</v>
      </c>
      <c r="N358" s="94">
        <v>0</v>
      </c>
      <c r="O358" s="94">
        <v>0</v>
      </c>
      <c r="P358" s="95"/>
      <c r="Q358" s="121" t="s">
        <v>2892</v>
      </c>
    </row>
    <row r="359" spans="1:17" ht="21" hidden="1" customHeight="1">
      <c r="A359" s="120">
        <v>44865</v>
      </c>
      <c r="B359" s="121" t="s">
        <v>2916</v>
      </c>
      <c r="C359" s="121" t="s">
        <v>2019</v>
      </c>
      <c r="D359" s="121" t="s">
        <v>479</v>
      </c>
      <c r="E359" s="121" t="s">
        <v>480</v>
      </c>
      <c r="F359" s="121" t="s">
        <v>2893</v>
      </c>
      <c r="G359" s="121" t="s">
        <v>2920</v>
      </c>
      <c r="H359" s="121" t="s">
        <v>1944</v>
      </c>
      <c r="I359" s="121" t="s">
        <v>2852</v>
      </c>
      <c r="J359" s="121" t="s">
        <v>2894</v>
      </c>
      <c r="K359" s="94">
        <v>242621789.58000001</v>
      </c>
      <c r="L359" s="94">
        <v>242621789.58000001</v>
      </c>
      <c r="M359" s="94">
        <v>20218482.465</v>
      </c>
      <c r="N359" s="94">
        <v>189280203.26999998</v>
      </c>
      <c r="O359" s="94">
        <v>169061720.80500001</v>
      </c>
      <c r="P359" s="94">
        <v>836.17413471886891</v>
      </c>
      <c r="Q359" s="121" t="s">
        <v>2891</v>
      </c>
    </row>
    <row r="360" spans="1:17" ht="21" hidden="1" customHeight="1">
      <c r="A360" s="120">
        <v>44865</v>
      </c>
      <c r="B360" s="121" t="s">
        <v>2916</v>
      </c>
      <c r="C360" s="121" t="s">
        <v>2019</v>
      </c>
      <c r="D360" s="121" t="s">
        <v>479</v>
      </c>
      <c r="E360" s="121" t="s">
        <v>480</v>
      </c>
      <c r="F360" s="121" t="s">
        <v>2917</v>
      </c>
      <c r="G360" s="121" t="s">
        <v>2921</v>
      </c>
      <c r="H360" s="121" t="s">
        <v>1944</v>
      </c>
      <c r="I360" s="121" t="s">
        <v>2853</v>
      </c>
      <c r="J360" s="121" t="s">
        <v>2895</v>
      </c>
      <c r="K360" s="94">
        <v>218101137.25</v>
      </c>
      <c r="L360" s="94">
        <v>218101137.25</v>
      </c>
      <c r="M360" s="94">
        <v>18175094.770833332</v>
      </c>
      <c r="N360" s="94">
        <v>161644444.84999999</v>
      </c>
      <c r="O360" s="94">
        <v>143469350.07916665</v>
      </c>
      <c r="P360" s="94">
        <v>789.37332590639664</v>
      </c>
      <c r="Q360" s="121" t="s">
        <v>2891</v>
      </c>
    </row>
    <row r="361" spans="1:17" ht="21" hidden="1" customHeight="1">
      <c r="A361" s="120">
        <v>44865</v>
      </c>
      <c r="B361" s="121" t="s">
        <v>2916</v>
      </c>
      <c r="C361" s="121" t="s">
        <v>2019</v>
      </c>
      <c r="D361" s="121" t="s">
        <v>479</v>
      </c>
      <c r="E361" s="121" t="s">
        <v>480</v>
      </c>
      <c r="F361" s="121" t="s">
        <v>2917</v>
      </c>
      <c r="G361" s="121" t="s">
        <v>2921</v>
      </c>
      <c r="H361" s="121" t="s">
        <v>1944</v>
      </c>
      <c r="I361" s="121" t="s">
        <v>2854</v>
      </c>
      <c r="J361" s="121" t="s">
        <v>2896</v>
      </c>
      <c r="K361" s="94">
        <v>32361474.539999999</v>
      </c>
      <c r="L361" s="94">
        <v>-32361474.539999999</v>
      </c>
      <c r="M361" s="94">
        <v>-2696789.5449999999</v>
      </c>
      <c r="N361" s="94">
        <v>-23975235.920000002</v>
      </c>
      <c r="O361" s="94">
        <v>-21278446.375</v>
      </c>
      <c r="P361" s="94">
        <v>789.02880702913728</v>
      </c>
      <c r="Q361" s="121" t="s">
        <v>2891</v>
      </c>
    </row>
    <row r="362" spans="1:17" ht="21" hidden="1" customHeight="1">
      <c r="A362" s="120">
        <v>44865</v>
      </c>
      <c r="B362" s="121" t="s">
        <v>2916</v>
      </c>
      <c r="C362" s="121" t="s">
        <v>2019</v>
      </c>
      <c r="D362" s="121" t="s">
        <v>481</v>
      </c>
      <c r="E362" s="121" t="s">
        <v>482</v>
      </c>
      <c r="F362" s="121" t="s">
        <v>2811</v>
      </c>
      <c r="G362" s="121" t="s">
        <v>2919</v>
      </c>
      <c r="H362" s="121" t="s">
        <v>2900</v>
      </c>
      <c r="I362" s="123" t="s">
        <v>2790</v>
      </c>
      <c r="J362" s="121" t="s">
        <v>2791</v>
      </c>
      <c r="K362" s="94">
        <v>18310539.600000001</v>
      </c>
      <c r="L362" s="94">
        <v>15500000</v>
      </c>
      <c r="M362" s="94">
        <v>1291666.6666666667</v>
      </c>
      <c r="N362" s="94">
        <v>637556.4</v>
      </c>
      <c r="O362" s="94">
        <v>-654110.26666666672</v>
      </c>
      <c r="P362" s="94">
        <v>-50.640794838709681</v>
      </c>
      <c r="Q362" s="121" t="s">
        <v>2892</v>
      </c>
    </row>
    <row r="363" spans="1:17" ht="21" hidden="1" customHeight="1">
      <c r="A363" s="120">
        <v>44865</v>
      </c>
      <c r="B363" s="121" t="s">
        <v>2916</v>
      </c>
      <c r="C363" s="121" t="s">
        <v>2019</v>
      </c>
      <c r="D363" s="121" t="s">
        <v>481</v>
      </c>
      <c r="E363" s="121" t="s">
        <v>482</v>
      </c>
      <c r="F363" s="121" t="s">
        <v>2811</v>
      </c>
      <c r="G363" s="121" t="s">
        <v>2919</v>
      </c>
      <c r="H363" s="121" t="s">
        <v>2900</v>
      </c>
      <c r="I363" s="123" t="s">
        <v>2792</v>
      </c>
      <c r="J363" s="121" t="s">
        <v>2793</v>
      </c>
      <c r="K363" s="94">
        <v>21933.33</v>
      </c>
      <c r="L363" s="94">
        <v>30000</v>
      </c>
      <c r="M363" s="94">
        <v>2500</v>
      </c>
      <c r="N363" s="94">
        <v>0</v>
      </c>
      <c r="O363" s="94">
        <v>-2500</v>
      </c>
      <c r="P363" s="94">
        <v>-100</v>
      </c>
      <c r="Q363" s="121" t="s">
        <v>2892</v>
      </c>
    </row>
    <row r="364" spans="1:17" ht="21" hidden="1" customHeight="1">
      <c r="A364" s="120">
        <v>44865</v>
      </c>
      <c r="B364" s="121" t="s">
        <v>2916</v>
      </c>
      <c r="C364" s="121" t="s">
        <v>2019</v>
      </c>
      <c r="D364" s="121" t="s">
        <v>481</v>
      </c>
      <c r="E364" s="121" t="s">
        <v>482</v>
      </c>
      <c r="F364" s="121" t="s">
        <v>2811</v>
      </c>
      <c r="G364" s="121" t="s">
        <v>2919</v>
      </c>
      <c r="H364" s="121" t="s">
        <v>2900</v>
      </c>
      <c r="I364" s="123" t="s">
        <v>2794</v>
      </c>
      <c r="J364" s="121" t="s">
        <v>2795</v>
      </c>
      <c r="K364" s="94">
        <v>0</v>
      </c>
      <c r="L364" s="95"/>
      <c r="M364" s="95"/>
      <c r="N364" s="94">
        <v>0</v>
      </c>
      <c r="O364" s="95"/>
      <c r="P364" s="95"/>
      <c r="Q364" s="121" t="s">
        <v>2897</v>
      </c>
    </row>
    <row r="365" spans="1:17" ht="21" hidden="1" customHeight="1">
      <c r="A365" s="120">
        <v>44865</v>
      </c>
      <c r="B365" s="121" t="s">
        <v>2916</v>
      </c>
      <c r="C365" s="121" t="s">
        <v>2019</v>
      </c>
      <c r="D365" s="121" t="s">
        <v>481</v>
      </c>
      <c r="E365" s="121" t="s">
        <v>482</v>
      </c>
      <c r="F365" s="121" t="s">
        <v>2811</v>
      </c>
      <c r="G365" s="121" t="s">
        <v>2919</v>
      </c>
      <c r="H365" s="121" t="s">
        <v>2900</v>
      </c>
      <c r="I365" s="123" t="s">
        <v>2865</v>
      </c>
      <c r="J365" s="121" t="s">
        <v>2796</v>
      </c>
      <c r="K365" s="94">
        <v>198525.33</v>
      </c>
      <c r="L365" s="94">
        <v>180000</v>
      </c>
      <c r="M365" s="94">
        <v>15000</v>
      </c>
      <c r="N365" s="94">
        <v>9969</v>
      </c>
      <c r="O365" s="94">
        <v>-5031</v>
      </c>
      <c r="P365" s="94">
        <v>-33.54</v>
      </c>
      <c r="Q365" s="121" t="s">
        <v>2892</v>
      </c>
    </row>
    <row r="366" spans="1:17" ht="21" hidden="1" customHeight="1">
      <c r="A366" s="120">
        <v>44865</v>
      </c>
      <c r="B366" s="121" t="s">
        <v>2916</v>
      </c>
      <c r="C366" s="121" t="s">
        <v>2019</v>
      </c>
      <c r="D366" s="121" t="s">
        <v>481</v>
      </c>
      <c r="E366" s="121" t="s">
        <v>482</v>
      </c>
      <c r="F366" s="121" t="s">
        <v>2811</v>
      </c>
      <c r="G366" s="121" t="s">
        <v>2919</v>
      </c>
      <c r="H366" s="121" t="s">
        <v>2900</v>
      </c>
      <c r="I366" s="123" t="s">
        <v>2797</v>
      </c>
      <c r="J366" s="121" t="s">
        <v>2798</v>
      </c>
      <c r="K366" s="94">
        <v>1725307.96</v>
      </c>
      <c r="L366" s="94">
        <v>1500000</v>
      </c>
      <c r="M366" s="94">
        <v>125000</v>
      </c>
      <c r="N366" s="94">
        <v>159678.59</v>
      </c>
      <c r="O366" s="94">
        <v>34678.589999999997</v>
      </c>
      <c r="P366" s="94">
        <v>27.742871999999998</v>
      </c>
      <c r="Q366" s="121" t="s">
        <v>2891</v>
      </c>
    </row>
    <row r="367" spans="1:17" ht="21" hidden="1" customHeight="1">
      <c r="A367" s="120">
        <v>44865</v>
      </c>
      <c r="B367" s="121" t="s">
        <v>2916</v>
      </c>
      <c r="C367" s="121" t="s">
        <v>2019</v>
      </c>
      <c r="D367" s="121" t="s">
        <v>481</v>
      </c>
      <c r="E367" s="121" t="s">
        <v>482</v>
      </c>
      <c r="F367" s="121" t="s">
        <v>2811</v>
      </c>
      <c r="G367" s="121" t="s">
        <v>2919</v>
      </c>
      <c r="H367" s="121" t="s">
        <v>2900</v>
      </c>
      <c r="I367" s="123" t="s">
        <v>2799</v>
      </c>
      <c r="J367" s="121" t="s">
        <v>2800</v>
      </c>
      <c r="K367" s="94">
        <v>2417515.06</v>
      </c>
      <c r="L367" s="94">
        <v>500000</v>
      </c>
      <c r="M367" s="94">
        <v>41666.666666666664</v>
      </c>
      <c r="N367" s="94">
        <v>21828</v>
      </c>
      <c r="O367" s="94">
        <v>-19838.666666666668</v>
      </c>
      <c r="P367" s="94">
        <v>-47.6128</v>
      </c>
      <c r="Q367" s="121" t="s">
        <v>2892</v>
      </c>
    </row>
    <row r="368" spans="1:17" ht="21" hidden="1" customHeight="1">
      <c r="A368" s="120">
        <v>44865</v>
      </c>
      <c r="B368" s="121" t="s">
        <v>2916</v>
      </c>
      <c r="C368" s="121" t="s">
        <v>2019</v>
      </c>
      <c r="D368" s="121" t="s">
        <v>481</v>
      </c>
      <c r="E368" s="121" t="s">
        <v>482</v>
      </c>
      <c r="F368" s="121" t="s">
        <v>2811</v>
      </c>
      <c r="G368" s="121" t="s">
        <v>2919</v>
      </c>
      <c r="H368" s="121" t="s">
        <v>2900</v>
      </c>
      <c r="I368" s="123" t="s">
        <v>2801</v>
      </c>
      <c r="J368" s="121" t="s">
        <v>2802</v>
      </c>
      <c r="K368" s="94">
        <v>0</v>
      </c>
      <c r="L368" s="95"/>
      <c r="M368" s="95"/>
      <c r="N368" s="94">
        <v>0</v>
      </c>
      <c r="O368" s="95"/>
      <c r="P368" s="95"/>
      <c r="Q368" s="121" t="s">
        <v>2897</v>
      </c>
    </row>
    <row r="369" spans="1:17" ht="21" hidden="1" customHeight="1">
      <c r="A369" s="120">
        <v>44865</v>
      </c>
      <c r="B369" s="121" t="s">
        <v>2916</v>
      </c>
      <c r="C369" s="121" t="s">
        <v>2019</v>
      </c>
      <c r="D369" s="121" t="s">
        <v>481</v>
      </c>
      <c r="E369" s="121" t="s">
        <v>482</v>
      </c>
      <c r="F369" s="121" t="s">
        <v>2811</v>
      </c>
      <c r="G369" s="121" t="s">
        <v>2919</v>
      </c>
      <c r="H369" s="121" t="s">
        <v>2900</v>
      </c>
      <c r="I369" s="123" t="s">
        <v>2803</v>
      </c>
      <c r="J369" s="121" t="s">
        <v>2804</v>
      </c>
      <c r="K369" s="94">
        <v>15769588.220000001</v>
      </c>
      <c r="L369" s="94">
        <v>1418000</v>
      </c>
      <c r="M369" s="94">
        <v>118166.66666666667</v>
      </c>
      <c r="N369" s="94">
        <v>97022</v>
      </c>
      <c r="O369" s="94">
        <v>-21144.666666666668</v>
      </c>
      <c r="P369" s="94">
        <v>-17.893935119887164</v>
      </c>
      <c r="Q369" s="121" t="s">
        <v>2892</v>
      </c>
    </row>
    <row r="370" spans="1:17" ht="21" hidden="1" customHeight="1">
      <c r="A370" s="120">
        <v>44865</v>
      </c>
      <c r="B370" s="121" t="s">
        <v>2916</v>
      </c>
      <c r="C370" s="121" t="s">
        <v>2019</v>
      </c>
      <c r="D370" s="121" t="s">
        <v>481</v>
      </c>
      <c r="E370" s="121" t="s">
        <v>482</v>
      </c>
      <c r="F370" s="121" t="s">
        <v>2811</v>
      </c>
      <c r="G370" s="121" t="s">
        <v>2919</v>
      </c>
      <c r="H370" s="121" t="s">
        <v>2900</v>
      </c>
      <c r="I370" s="123" t="s">
        <v>2805</v>
      </c>
      <c r="J370" s="121" t="s">
        <v>2806</v>
      </c>
      <c r="K370" s="94">
        <v>20895229.57</v>
      </c>
      <c r="L370" s="94">
        <v>21554000</v>
      </c>
      <c r="M370" s="94">
        <v>1796166.6666666667</v>
      </c>
      <c r="N370" s="94">
        <v>1637820</v>
      </c>
      <c r="O370" s="94">
        <v>-158346.66666666666</v>
      </c>
      <c r="P370" s="94">
        <v>-8.8158114503108465</v>
      </c>
      <c r="Q370" s="121" t="s">
        <v>2892</v>
      </c>
    </row>
    <row r="371" spans="1:17" ht="21" hidden="1" customHeight="1">
      <c r="A371" s="120">
        <v>44865</v>
      </c>
      <c r="B371" s="121" t="s">
        <v>2916</v>
      </c>
      <c r="C371" s="121" t="s">
        <v>2019</v>
      </c>
      <c r="D371" s="121" t="s">
        <v>481</v>
      </c>
      <c r="E371" s="121" t="s">
        <v>482</v>
      </c>
      <c r="F371" s="121" t="s">
        <v>2811</v>
      </c>
      <c r="G371" s="121" t="s">
        <v>2919</v>
      </c>
      <c r="H371" s="121" t="s">
        <v>2900</v>
      </c>
      <c r="I371" s="123" t="s">
        <v>2807</v>
      </c>
      <c r="J371" s="121" t="s">
        <v>2808</v>
      </c>
      <c r="K371" s="94">
        <v>8221550.7800000003</v>
      </c>
      <c r="L371" s="94">
        <v>7390000</v>
      </c>
      <c r="M371" s="94">
        <v>615833.33333333337</v>
      </c>
      <c r="N371" s="94">
        <v>130649.9</v>
      </c>
      <c r="O371" s="94">
        <v>-485183.43333333341</v>
      </c>
      <c r="P371" s="94">
        <v>-78.784860622462787</v>
      </c>
      <c r="Q371" s="121" t="s">
        <v>2892</v>
      </c>
    </row>
    <row r="372" spans="1:17" ht="21" hidden="1" customHeight="1">
      <c r="A372" s="120">
        <v>44865</v>
      </c>
      <c r="B372" s="121" t="s">
        <v>2916</v>
      </c>
      <c r="C372" s="121" t="s">
        <v>2019</v>
      </c>
      <c r="D372" s="121" t="s">
        <v>481</v>
      </c>
      <c r="E372" s="121" t="s">
        <v>482</v>
      </c>
      <c r="F372" s="121" t="s">
        <v>2811</v>
      </c>
      <c r="G372" s="121" t="s">
        <v>2919</v>
      </c>
      <c r="H372" s="121" t="s">
        <v>2900</v>
      </c>
      <c r="I372" s="123" t="s">
        <v>2870</v>
      </c>
      <c r="J372" s="121" t="s">
        <v>2871</v>
      </c>
      <c r="K372" s="94">
        <v>0</v>
      </c>
      <c r="L372" s="95"/>
      <c r="M372" s="95"/>
      <c r="N372" s="94">
        <v>0</v>
      </c>
      <c r="O372" s="95"/>
      <c r="P372" s="95"/>
      <c r="Q372" s="121" t="s">
        <v>2897</v>
      </c>
    </row>
    <row r="373" spans="1:17" ht="21" hidden="1" customHeight="1">
      <c r="A373" s="120">
        <v>44865</v>
      </c>
      <c r="B373" s="121" t="s">
        <v>2916</v>
      </c>
      <c r="C373" s="121" t="s">
        <v>2019</v>
      </c>
      <c r="D373" s="121" t="s">
        <v>481</v>
      </c>
      <c r="E373" s="121" t="s">
        <v>482</v>
      </c>
      <c r="F373" s="121" t="s">
        <v>2811</v>
      </c>
      <c r="G373" s="121" t="s">
        <v>2919</v>
      </c>
      <c r="H373" s="121" t="s">
        <v>2900</v>
      </c>
      <c r="I373" s="123" t="s">
        <v>2809</v>
      </c>
      <c r="J373" s="121" t="s">
        <v>2810</v>
      </c>
      <c r="K373" s="94">
        <v>2017389.29</v>
      </c>
      <c r="L373" s="94">
        <v>1925821.29</v>
      </c>
      <c r="M373" s="94">
        <v>160485.10750000001</v>
      </c>
      <c r="N373" s="94">
        <v>0</v>
      </c>
      <c r="O373" s="94">
        <v>-160485.10750000001</v>
      </c>
      <c r="P373" s="94">
        <v>-100</v>
      </c>
      <c r="Q373" s="121" t="s">
        <v>2892</v>
      </c>
    </row>
    <row r="374" spans="1:17" ht="21" hidden="1" customHeight="1">
      <c r="A374" s="120">
        <v>44865</v>
      </c>
      <c r="B374" s="121" t="s">
        <v>2916</v>
      </c>
      <c r="C374" s="121" t="s">
        <v>2019</v>
      </c>
      <c r="D374" s="121" t="s">
        <v>481</v>
      </c>
      <c r="E374" s="121" t="s">
        <v>482</v>
      </c>
      <c r="F374" s="121" t="s">
        <v>2839</v>
      </c>
      <c r="G374" s="121" t="s">
        <v>2919</v>
      </c>
      <c r="H374" s="121" t="s">
        <v>2900</v>
      </c>
      <c r="I374" s="125" t="s">
        <v>2812</v>
      </c>
      <c r="J374" s="121" t="s">
        <v>2813</v>
      </c>
      <c r="K374" s="94">
        <v>2173116.09</v>
      </c>
      <c r="L374" s="94">
        <v>3000000</v>
      </c>
      <c r="M374" s="94">
        <v>250000</v>
      </c>
      <c r="N374" s="94">
        <v>251163.46</v>
      </c>
      <c r="O374" s="94">
        <v>1163.46</v>
      </c>
      <c r="P374" s="94">
        <v>0.46538400000000002</v>
      </c>
      <c r="Q374" s="121" t="s">
        <v>2892</v>
      </c>
    </row>
    <row r="375" spans="1:17" ht="21" hidden="1" customHeight="1">
      <c r="A375" s="120">
        <v>44865</v>
      </c>
      <c r="B375" s="121" t="s">
        <v>2916</v>
      </c>
      <c r="C375" s="121" t="s">
        <v>2019</v>
      </c>
      <c r="D375" s="121" t="s">
        <v>481</v>
      </c>
      <c r="E375" s="121" t="s">
        <v>482</v>
      </c>
      <c r="F375" s="121" t="s">
        <v>2839</v>
      </c>
      <c r="G375" s="121" t="s">
        <v>2919</v>
      </c>
      <c r="H375" s="121" t="s">
        <v>2900</v>
      </c>
      <c r="I375" s="125" t="s">
        <v>2814</v>
      </c>
      <c r="J375" s="121" t="s">
        <v>2815</v>
      </c>
      <c r="K375" s="94">
        <v>537307.06000000006</v>
      </c>
      <c r="L375" s="94">
        <v>600000</v>
      </c>
      <c r="M375" s="94">
        <v>50000</v>
      </c>
      <c r="N375" s="94">
        <v>25576.9</v>
      </c>
      <c r="O375" s="94">
        <v>-24423.1</v>
      </c>
      <c r="P375" s="94">
        <v>-48.846200000000003</v>
      </c>
      <c r="Q375" s="121" t="s">
        <v>2891</v>
      </c>
    </row>
    <row r="376" spans="1:17" ht="21" hidden="1" customHeight="1">
      <c r="A376" s="120">
        <v>44865</v>
      </c>
      <c r="B376" s="121" t="s">
        <v>2916</v>
      </c>
      <c r="C376" s="121" t="s">
        <v>2019</v>
      </c>
      <c r="D376" s="121" t="s">
        <v>481</v>
      </c>
      <c r="E376" s="121" t="s">
        <v>482</v>
      </c>
      <c r="F376" s="121" t="s">
        <v>2839</v>
      </c>
      <c r="G376" s="121" t="s">
        <v>2919</v>
      </c>
      <c r="H376" s="121" t="s">
        <v>2900</v>
      </c>
      <c r="I376" s="125" t="s">
        <v>2816</v>
      </c>
      <c r="J376" s="121" t="s">
        <v>2817</v>
      </c>
      <c r="K376" s="94">
        <v>55056.28</v>
      </c>
      <c r="L376" s="94">
        <v>250000</v>
      </c>
      <c r="M376" s="94">
        <v>20833.333333333332</v>
      </c>
      <c r="N376" s="94">
        <v>7007.8</v>
      </c>
      <c r="O376" s="94">
        <v>-13825.533333333333</v>
      </c>
      <c r="P376" s="94">
        <v>-66.362560000000002</v>
      </c>
      <c r="Q376" s="121" t="s">
        <v>2891</v>
      </c>
    </row>
    <row r="377" spans="1:17" ht="21" hidden="1" customHeight="1">
      <c r="A377" s="120">
        <v>44865</v>
      </c>
      <c r="B377" s="121" t="s">
        <v>2916</v>
      </c>
      <c r="C377" s="121" t="s">
        <v>2019</v>
      </c>
      <c r="D377" s="121" t="s">
        <v>481</v>
      </c>
      <c r="E377" s="121" t="s">
        <v>482</v>
      </c>
      <c r="F377" s="121" t="s">
        <v>2839</v>
      </c>
      <c r="G377" s="121" t="s">
        <v>2919</v>
      </c>
      <c r="H377" s="121" t="s">
        <v>2900</v>
      </c>
      <c r="I377" s="125" t="s">
        <v>2818</v>
      </c>
      <c r="J377" s="121" t="s">
        <v>2819</v>
      </c>
      <c r="K377" s="94">
        <v>1881770.72</v>
      </c>
      <c r="L377" s="94">
        <v>1000000</v>
      </c>
      <c r="M377" s="94">
        <v>83333.333333333343</v>
      </c>
      <c r="N377" s="94">
        <v>15699</v>
      </c>
      <c r="O377" s="94">
        <v>-67634.333333333343</v>
      </c>
      <c r="P377" s="94">
        <v>-81.161199999999994</v>
      </c>
      <c r="Q377" s="121" t="s">
        <v>2891</v>
      </c>
    </row>
    <row r="378" spans="1:17" ht="21" hidden="1" customHeight="1">
      <c r="A378" s="120">
        <v>44865</v>
      </c>
      <c r="B378" s="121" t="s">
        <v>2916</v>
      </c>
      <c r="C378" s="121" t="s">
        <v>2019</v>
      </c>
      <c r="D378" s="121" t="s">
        <v>481</v>
      </c>
      <c r="E378" s="121" t="s">
        <v>482</v>
      </c>
      <c r="F378" s="121" t="s">
        <v>2839</v>
      </c>
      <c r="G378" s="121" t="s">
        <v>2919</v>
      </c>
      <c r="H378" s="121" t="s">
        <v>2900</v>
      </c>
      <c r="I378" s="125" t="s">
        <v>2820</v>
      </c>
      <c r="J378" s="121" t="s">
        <v>2821</v>
      </c>
      <c r="K378" s="94">
        <v>21048992.859999999</v>
      </c>
      <c r="L378" s="94">
        <v>21554000</v>
      </c>
      <c r="M378" s="94">
        <v>1796166.6666666667</v>
      </c>
      <c r="N378" s="94">
        <v>1637820</v>
      </c>
      <c r="O378" s="94">
        <v>-158346.66666666666</v>
      </c>
      <c r="P378" s="94">
        <v>-8.8158114503108465</v>
      </c>
      <c r="Q378" s="121" t="s">
        <v>2891</v>
      </c>
    </row>
    <row r="379" spans="1:17" ht="21" hidden="1" customHeight="1">
      <c r="A379" s="120">
        <v>44865</v>
      </c>
      <c r="B379" s="121" t="s">
        <v>2916</v>
      </c>
      <c r="C379" s="121" t="s">
        <v>2019</v>
      </c>
      <c r="D379" s="121" t="s">
        <v>481</v>
      </c>
      <c r="E379" s="121" t="s">
        <v>482</v>
      </c>
      <c r="F379" s="121" t="s">
        <v>2839</v>
      </c>
      <c r="G379" s="121" t="s">
        <v>2919</v>
      </c>
      <c r="H379" s="121" t="s">
        <v>2900</v>
      </c>
      <c r="I379" s="125" t="s">
        <v>2822</v>
      </c>
      <c r="J379" s="121" t="s">
        <v>2846</v>
      </c>
      <c r="K379" s="94">
        <v>3273932.66</v>
      </c>
      <c r="L379" s="94">
        <v>4000000</v>
      </c>
      <c r="M379" s="94">
        <v>333333.33333333337</v>
      </c>
      <c r="N379" s="94">
        <v>333510</v>
      </c>
      <c r="O379" s="94">
        <v>176.66666666666669</v>
      </c>
      <c r="P379" s="94">
        <v>5.2999999999999999E-2</v>
      </c>
      <c r="Q379" s="121" t="s">
        <v>2892</v>
      </c>
    </row>
    <row r="380" spans="1:17" ht="21" hidden="1" customHeight="1">
      <c r="A380" s="120">
        <v>44865</v>
      </c>
      <c r="B380" s="121" t="s">
        <v>2916</v>
      </c>
      <c r="C380" s="121" t="s">
        <v>2019</v>
      </c>
      <c r="D380" s="121" t="s">
        <v>481</v>
      </c>
      <c r="E380" s="121" t="s">
        <v>482</v>
      </c>
      <c r="F380" s="121" t="s">
        <v>2839</v>
      </c>
      <c r="G380" s="121" t="s">
        <v>2919</v>
      </c>
      <c r="H380" s="121" t="s">
        <v>2900</v>
      </c>
      <c r="I380" s="125" t="s">
        <v>2823</v>
      </c>
      <c r="J380" s="121" t="s">
        <v>2824</v>
      </c>
      <c r="K380" s="94">
        <v>11243165.25</v>
      </c>
      <c r="L380" s="94">
        <v>6800000</v>
      </c>
      <c r="M380" s="94">
        <v>566666.66666666674</v>
      </c>
      <c r="N380" s="94">
        <v>558009.44999999995</v>
      </c>
      <c r="O380" s="94">
        <v>-8657.2166666666672</v>
      </c>
      <c r="P380" s="94">
        <v>-1.527744117647059</v>
      </c>
      <c r="Q380" s="121" t="s">
        <v>2891</v>
      </c>
    </row>
    <row r="381" spans="1:17" ht="21" hidden="1" customHeight="1">
      <c r="A381" s="120">
        <v>44865</v>
      </c>
      <c r="B381" s="121" t="s">
        <v>2916</v>
      </c>
      <c r="C381" s="121" t="s">
        <v>2019</v>
      </c>
      <c r="D381" s="121" t="s">
        <v>481</v>
      </c>
      <c r="E381" s="121" t="s">
        <v>482</v>
      </c>
      <c r="F381" s="121" t="s">
        <v>2839</v>
      </c>
      <c r="G381" s="121" t="s">
        <v>2919</v>
      </c>
      <c r="H381" s="121" t="s">
        <v>2900</v>
      </c>
      <c r="I381" s="125" t="s">
        <v>2825</v>
      </c>
      <c r="J381" s="121" t="s">
        <v>2826</v>
      </c>
      <c r="K381" s="94">
        <v>2222143.2000000002</v>
      </c>
      <c r="L381" s="94">
        <v>1650000</v>
      </c>
      <c r="M381" s="94">
        <v>137500</v>
      </c>
      <c r="N381" s="94">
        <v>105886.5</v>
      </c>
      <c r="O381" s="94">
        <v>-31613.5</v>
      </c>
      <c r="P381" s="94">
        <v>-22.991636363636363</v>
      </c>
      <c r="Q381" s="121" t="s">
        <v>2891</v>
      </c>
    </row>
    <row r="382" spans="1:17" ht="21" hidden="1" customHeight="1">
      <c r="A382" s="120">
        <v>44865</v>
      </c>
      <c r="B382" s="121" t="s">
        <v>2916</v>
      </c>
      <c r="C382" s="121" t="s">
        <v>2019</v>
      </c>
      <c r="D382" s="121" t="s">
        <v>481</v>
      </c>
      <c r="E382" s="121" t="s">
        <v>482</v>
      </c>
      <c r="F382" s="121" t="s">
        <v>2839</v>
      </c>
      <c r="G382" s="121" t="s">
        <v>2919</v>
      </c>
      <c r="H382" s="121" t="s">
        <v>2900</v>
      </c>
      <c r="I382" s="125" t="s">
        <v>2827</v>
      </c>
      <c r="J382" s="121" t="s">
        <v>2828</v>
      </c>
      <c r="K382" s="94">
        <v>4372607.53</v>
      </c>
      <c r="L382" s="94">
        <v>2442700</v>
      </c>
      <c r="M382" s="94">
        <v>203558.33333333334</v>
      </c>
      <c r="N382" s="94">
        <v>293217.58</v>
      </c>
      <c r="O382" s="94">
        <v>89659.246666666673</v>
      </c>
      <c r="P382" s="94">
        <v>44.045972080075323</v>
      </c>
      <c r="Q382" s="121" t="s">
        <v>2892</v>
      </c>
    </row>
    <row r="383" spans="1:17" ht="21" hidden="1" customHeight="1">
      <c r="A383" s="120">
        <v>44865</v>
      </c>
      <c r="B383" s="121" t="s">
        <v>2916</v>
      </c>
      <c r="C383" s="121" t="s">
        <v>2019</v>
      </c>
      <c r="D383" s="121" t="s">
        <v>481</v>
      </c>
      <c r="E383" s="121" t="s">
        <v>482</v>
      </c>
      <c r="F383" s="121" t="s">
        <v>2839</v>
      </c>
      <c r="G383" s="121" t="s">
        <v>2919</v>
      </c>
      <c r="H383" s="121" t="s">
        <v>2900</v>
      </c>
      <c r="I383" s="125" t="s">
        <v>2829</v>
      </c>
      <c r="J383" s="121" t="s">
        <v>2830</v>
      </c>
      <c r="K383" s="94">
        <v>1211824.1000000001</v>
      </c>
      <c r="L383" s="94">
        <v>1400000</v>
      </c>
      <c r="M383" s="94">
        <v>116666.66666666667</v>
      </c>
      <c r="N383" s="94">
        <v>121593.72</v>
      </c>
      <c r="O383" s="94">
        <v>4927.0533333333333</v>
      </c>
      <c r="P383" s="94">
        <v>4.2231885714285715</v>
      </c>
      <c r="Q383" s="121" t="s">
        <v>2892</v>
      </c>
    </row>
    <row r="384" spans="1:17" ht="21" hidden="1" customHeight="1">
      <c r="A384" s="120">
        <v>44865</v>
      </c>
      <c r="B384" s="121" t="s">
        <v>2916</v>
      </c>
      <c r="C384" s="121" t="s">
        <v>2019</v>
      </c>
      <c r="D384" s="121" t="s">
        <v>481</v>
      </c>
      <c r="E384" s="121" t="s">
        <v>482</v>
      </c>
      <c r="F384" s="121" t="s">
        <v>2839</v>
      </c>
      <c r="G384" s="121" t="s">
        <v>2919</v>
      </c>
      <c r="H384" s="121" t="s">
        <v>2900</v>
      </c>
      <c r="I384" s="125" t="s">
        <v>2831</v>
      </c>
      <c r="J384" s="121" t="s">
        <v>2832</v>
      </c>
      <c r="K384" s="94">
        <v>1044625.85</v>
      </c>
      <c r="L384" s="94">
        <v>1577600</v>
      </c>
      <c r="M384" s="94">
        <v>131466.66666666666</v>
      </c>
      <c r="N384" s="94">
        <v>36231.949999999997</v>
      </c>
      <c r="O384" s="94">
        <v>-95234.716666666674</v>
      </c>
      <c r="P384" s="94">
        <v>-72.440200304259633</v>
      </c>
      <c r="Q384" s="121" t="s">
        <v>2891</v>
      </c>
    </row>
    <row r="385" spans="1:17" ht="21" hidden="1" customHeight="1">
      <c r="A385" s="120">
        <v>44865</v>
      </c>
      <c r="B385" s="121" t="s">
        <v>2916</v>
      </c>
      <c r="C385" s="121" t="s">
        <v>2019</v>
      </c>
      <c r="D385" s="121" t="s">
        <v>481</v>
      </c>
      <c r="E385" s="121" t="s">
        <v>482</v>
      </c>
      <c r="F385" s="121" t="s">
        <v>2839</v>
      </c>
      <c r="G385" s="121" t="s">
        <v>2919</v>
      </c>
      <c r="H385" s="121" t="s">
        <v>2900</v>
      </c>
      <c r="I385" s="125" t="s">
        <v>2833</v>
      </c>
      <c r="J385" s="121" t="s">
        <v>2834</v>
      </c>
      <c r="K385" s="94">
        <v>3099674.7</v>
      </c>
      <c r="L385" s="94">
        <v>3100000</v>
      </c>
      <c r="M385" s="94">
        <v>258333.33333333337</v>
      </c>
      <c r="N385" s="94">
        <v>257641.66999999995</v>
      </c>
      <c r="O385" s="94">
        <v>-691.66333333333341</v>
      </c>
      <c r="P385" s="94">
        <v>-0.26774064516129031</v>
      </c>
      <c r="Q385" s="121" t="s">
        <v>2891</v>
      </c>
    </row>
    <row r="386" spans="1:17" ht="21" hidden="1" customHeight="1">
      <c r="A386" s="120">
        <v>44865</v>
      </c>
      <c r="B386" s="121" t="s">
        <v>2916</v>
      </c>
      <c r="C386" s="121" t="s">
        <v>2019</v>
      </c>
      <c r="D386" s="121" t="s">
        <v>481</v>
      </c>
      <c r="E386" s="121" t="s">
        <v>482</v>
      </c>
      <c r="F386" s="121" t="s">
        <v>2839</v>
      </c>
      <c r="G386" s="121" t="s">
        <v>2919</v>
      </c>
      <c r="H386" s="121" t="s">
        <v>2900</v>
      </c>
      <c r="I386" s="125" t="s">
        <v>2835</v>
      </c>
      <c r="J386" s="121" t="s">
        <v>2836</v>
      </c>
      <c r="K386" s="94">
        <v>6156.09</v>
      </c>
      <c r="L386" s="94">
        <v>10000</v>
      </c>
      <c r="M386" s="94">
        <v>833.33333333333326</v>
      </c>
      <c r="N386" s="94">
        <v>254.72</v>
      </c>
      <c r="O386" s="94">
        <v>-578.61333333333323</v>
      </c>
      <c r="P386" s="94">
        <v>-69.433599999999998</v>
      </c>
      <c r="Q386" s="121" t="s">
        <v>2891</v>
      </c>
    </row>
    <row r="387" spans="1:17" ht="21" hidden="1" customHeight="1">
      <c r="A387" s="120">
        <v>44865</v>
      </c>
      <c r="B387" s="121" t="s">
        <v>2916</v>
      </c>
      <c r="C387" s="121" t="s">
        <v>2019</v>
      </c>
      <c r="D387" s="121" t="s">
        <v>481</v>
      </c>
      <c r="E387" s="121" t="s">
        <v>482</v>
      </c>
      <c r="F387" s="121" t="s">
        <v>2839</v>
      </c>
      <c r="G387" s="121" t="s">
        <v>2919</v>
      </c>
      <c r="H387" s="121" t="s">
        <v>2900</v>
      </c>
      <c r="I387" s="125" t="s">
        <v>2837</v>
      </c>
      <c r="J387" s="121" t="s">
        <v>2838</v>
      </c>
      <c r="K387" s="94">
        <v>4158133.66</v>
      </c>
      <c r="L387" s="94">
        <v>3024300</v>
      </c>
      <c r="M387" s="94">
        <v>252025</v>
      </c>
      <c r="N387" s="94">
        <v>9000</v>
      </c>
      <c r="O387" s="94">
        <v>-243025</v>
      </c>
      <c r="P387" s="94">
        <v>-96.428925701815288</v>
      </c>
      <c r="Q387" s="121" t="s">
        <v>2891</v>
      </c>
    </row>
    <row r="388" spans="1:17" ht="21" hidden="1" customHeight="1">
      <c r="A388" s="120">
        <v>44865</v>
      </c>
      <c r="B388" s="121" t="s">
        <v>2916</v>
      </c>
      <c r="C388" s="121" t="s">
        <v>2019</v>
      </c>
      <c r="D388" s="121" t="s">
        <v>481</v>
      </c>
      <c r="E388" s="121" t="s">
        <v>482</v>
      </c>
      <c r="F388" s="121" t="s">
        <v>2839</v>
      </c>
      <c r="G388" s="121" t="s">
        <v>2919</v>
      </c>
      <c r="H388" s="121" t="s">
        <v>2900</v>
      </c>
      <c r="I388" s="125" t="s">
        <v>2872</v>
      </c>
      <c r="J388" s="121" t="s">
        <v>2873</v>
      </c>
      <c r="K388" s="94">
        <v>0</v>
      </c>
      <c r="L388" s="95"/>
      <c r="M388" s="95"/>
      <c r="N388" s="94">
        <v>0</v>
      </c>
      <c r="O388" s="95"/>
      <c r="P388" s="95"/>
      <c r="Q388" s="121" t="s">
        <v>2897</v>
      </c>
    </row>
    <row r="389" spans="1:17" ht="21" hidden="1" customHeight="1">
      <c r="A389" s="120">
        <v>44865</v>
      </c>
      <c r="B389" s="121" t="s">
        <v>2916</v>
      </c>
      <c r="C389" s="121" t="s">
        <v>2019</v>
      </c>
      <c r="D389" s="121" t="s">
        <v>481</v>
      </c>
      <c r="E389" s="121" t="s">
        <v>482</v>
      </c>
      <c r="F389" s="121" t="s">
        <v>2893</v>
      </c>
      <c r="G389" s="121" t="s">
        <v>2920</v>
      </c>
      <c r="H389" s="121" t="s">
        <v>1944</v>
      </c>
      <c r="I389" s="121" t="s">
        <v>2852</v>
      </c>
      <c r="J389" s="121" t="s">
        <v>2894</v>
      </c>
      <c r="K389" s="94">
        <v>31856902.300000001</v>
      </c>
      <c r="L389" s="94">
        <v>31856902.300000001</v>
      </c>
      <c r="M389" s="94">
        <v>2654741.8583333334</v>
      </c>
      <c r="N389" s="94">
        <v>22902026.740000002</v>
      </c>
      <c r="O389" s="94">
        <v>20247284.881666668</v>
      </c>
      <c r="P389" s="94">
        <v>762.68375465997519</v>
      </c>
      <c r="Q389" s="121" t="s">
        <v>2891</v>
      </c>
    </row>
    <row r="390" spans="1:17" ht="21" hidden="1" customHeight="1">
      <c r="A390" s="120">
        <v>44865</v>
      </c>
      <c r="B390" s="121" t="s">
        <v>2916</v>
      </c>
      <c r="C390" s="121" t="s">
        <v>2019</v>
      </c>
      <c r="D390" s="121" t="s">
        <v>481</v>
      </c>
      <c r="E390" s="121" t="s">
        <v>482</v>
      </c>
      <c r="F390" s="121" t="s">
        <v>2917</v>
      </c>
      <c r="G390" s="121" t="s">
        <v>2921</v>
      </c>
      <c r="H390" s="121" t="s">
        <v>1944</v>
      </c>
      <c r="I390" s="121" t="s">
        <v>2853</v>
      </c>
      <c r="J390" s="121" t="s">
        <v>2895</v>
      </c>
      <c r="K390" s="94">
        <v>31182540.460000001</v>
      </c>
      <c r="L390" s="94">
        <v>31182540.460000001</v>
      </c>
      <c r="M390" s="94">
        <v>2598545.0383333331</v>
      </c>
      <c r="N390" s="94">
        <v>26456539.73</v>
      </c>
      <c r="O390" s="94">
        <v>23857994.691666666</v>
      </c>
      <c r="P390" s="94">
        <v>918.1289660066393</v>
      </c>
      <c r="Q390" s="121" t="s">
        <v>2891</v>
      </c>
    </row>
    <row r="391" spans="1:17" ht="21" hidden="1" customHeight="1">
      <c r="A391" s="120">
        <v>44865</v>
      </c>
      <c r="B391" s="121" t="s">
        <v>2916</v>
      </c>
      <c r="C391" s="121" t="s">
        <v>2019</v>
      </c>
      <c r="D391" s="121" t="s">
        <v>481</v>
      </c>
      <c r="E391" s="121" t="s">
        <v>482</v>
      </c>
      <c r="F391" s="121" t="s">
        <v>2917</v>
      </c>
      <c r="G391" s="121" t="s">
        <v>2921</v>
      </c>
      <c r="H391" s="121" t="s">
        <v>1944</v>
      </c>
      <c r="I391" s="121" t="s">
        <v>2854</v>
      </c>
      <c r="J391" s="121" t="s">
        <v>2896</v>
      </c>
      <c r="K391" s="94">
        <v>14476026.300000001</v>
      </c>
      <c r="L391" s="94">
        <v>-14476026.300000001</v>
      </c>
      <c r="M391" s="94">
        <v>-1206335.5249999999</v>
      </c>
      <c r="N391" s="94">
        <v>-7368706.8299999991</v>
      </c>
      <c r="O391" s="94">
        <v>-6162371.3049999997</v>
      </c>
      <c r="P391" s="94">
        <v>510.83394107953507</v>
      </c>
      <c r="Q391" s="121" t="s">
        <v>2891</v>
      </c>
    </row>
    <row r="392" spans="1:17" ht="21" hidden="1" customHeight="1">
      <c r="A392" s="120">
        <v>44865</v>
      </c>
      <c r="B392" s="121" t="s">
        <v>2916</v>
      </c>
      <c r="C392" s="121" t="s">
        <v>2019</v>
      </c>
      <c r="D392" s="121" t="s">
        <v>483</v>
      </c>
      <c r="E392" s="121" t="s">
        <v>484</v>
      </c>
      <c r="F392" s="121" t="s">
        <v>2811</v>
      </c>
      <c r="G392" s="121" t="s">
        <v>2919</v>
      </c>
      <c r="H392" s="121" t="s">
        <v>2900</v>
      </c>
      <c r="I392" s="125" t="s">
        <v>2790</v>
      </c>
      <c r="J392" s="121" t="s">
        <v>2791</v>
      </c>
      <c r="K392" s="94">
        <v>44991664.409999996</v>
      </c>
      <c r="L392" s="94">
        <v>45693165.479999997</v>
      </c>
      <c r="M392" s="94">
        <v>3807763.79</v>
      </c>
      <c r="N392" s="94">
        <v>2059436.67</v>
      </c>
      <c r="O392" s="94">
        <v>-1748327.12</v>
      </c>
      <c r="P392" s="94">
        <v>-45.914799772808387</v>
      </c>
      <c r="Q392" s="121" t="s">
        <v>2892</v>
      </c>
    </row>
    <row r="393" spans="1:17" ht="21" hidden="1" customHeight="1">
      <c r="A393" s="120">
        <v>44865</v>
      </c>
      <c r="B393" s="121" t="s">
        <v>2916</v>
      </c>
      <c r="C393" s="121" t="s">
        <v>2019</v>
      </c>
      <c r="D393" s="121" t="s">
        <v>483</v>
      </c>
      <c r="E393" s="121" t="s">
        <v>484</v>
      </c>
      <c r="F393" s="121" t="s">
        <v>2811</v>
      </c>
      <c r="G393" s="121" t="s">
        <v>2919</v>
      </c>
      <c r="H393" s="121" t="s">
        <v>2900</v>
      </c>
      <c r="I393" s="125" t="s">
        <v>2792</v>
      </c>
      <c r="J393" s="121" t="s">
        <v>2793</v>
      </c>
      <c r="K393" s="94">
        <v>359866.66</v>
      </c>
      <c r="L393" s="94">
        <v>440000</v>
      </c>
      <c r="M393" s="94">
        <v>36666.666666666664</v>
      </c>
      <c r="N393" s="94">
        <v>0</v>
      </c>
      <c r="O393" s="94">
        <v>-36666.666666666664</v>
      </c>
      <c r="P393" s="94">
        <v>-100</v>
      </c>
      <c r="Q393" s="121" t="s">
        <v>2892</v>
      </c>
    </row>
    <row r="394" spans="1:17" ht="21" hidden="1" customHeight="1">
      <c r="A394" s="120">
        <v>44865</v>
      </c>
      <c r="B394" s="121" t="s">
        <v>2916</v>
      </c>
      <c r="C394" s="121" t="s">
        <v>2019</v>
      </c>
      <c r="D394" s="121" t="s">
        <v>483</v>
      </c>
      <c r="E394" s="121" t="s">
        <v>484</v>
      </c>
      <c r="F394" s="121" t="s">
        <v>2811</v>
      </c>
      <c r="G394" s="121" t="s">
        <v>2919</v>
      </c>
      <c r="H394" s="121" t="s">
        <v>2900</v>
      </c>
      <c r="I394" s="125" t="s">
        <v>2794</v>
      </c>
      <c r="J394" s="121" t="s">
        <v>2795</v>
      </c>
      <c r="K394" s="94">
        <v>318672</v>
      </c>
      <c r="L394" s="94">
        <v>440000</v>
      </c>
      <c r="M394" s="94">
        <v>36666.666666666664</v>
      </c>
      <c r="N394" s="94">
        <v>0</v>
      </c>
      <c r="O394" s="94">
        <v>-36666.666666666664</v>
      </c>
      <c r="P394" s="94">
        <v>-100</v>
      </c>
      <c r="Q394" s="121" t="s">
        <v>2892</v>
      </c>
    </row>
    <row r="395" spans="1:17" ht="21" hidden="1" customHeight="1">
      <c r="A395" s="120">
        <v>44865</v>
      </c>
      <c r="B395" s="121" t="s">
        <v>2916</v>
      </c>
      <c r="C395" s="121" t="s">
        <v>2019</v>
      </c>
      <c r="D395" s="121" t="s">
        <v>483</v>
      </c>
      <c r="E395" s="121" t="s">
        <v>484</v>
      </c>
      <c r="F395" s="121" t="s">
        <v>2811</v>
      </c>
      <c r="G395" s="121" t="s">
        <v>2919</v>
      </c>
      <c r="H395" s="121" t="s">
        <v>2900</v>
      </c>
      <c r="I395" s="125" t="s">
        <v>2865</v>
      </c>
      <c r="J395" s="121" t="s">
        <v>2796</v>
      </c>
      <c r="K395" s="94">
        <v>1398218.56</v>
      </c>
      <c r="L395" s="94">
        <v>1072767</v>
      </c>
      <c r="M395" s="94">
        <v>89397.25</v>
      </c>
      <c r="N395" s="94">
        <v>133259.03</v>
      </c>
      <c r="O395" s="94">
        <v>43861.78</v>
      </c>
      <c r="P395" s="94">
        <v>49.063902972406865</v>
      </c>
      <c r="Q395" s="121" t="s">
        <v>2891</v>
      </c>
    </row>
    <row r="396" spans="1:17" ht="21" hidden="1" customHeight="1">
      <c r="A396" s="120">
        <v>44865</v>
      </c>
      <c r="B396" s="121" t="s">
        <v>2916</v>
      </c>
      <c r="C396" s="121" t="s">
        <v>2019</v>
      </c>
      <c r="D396" s="121" t="s">
        <v>483</v>
      </c>
      <c r="E396" s="121" t="s">
        <v>484</v>
      </c>
      <c r="F396" s="121" t="s">
        <v>2811</v>
      </c>
      <c r="G396" s="121" t="s">
        <v>2919</v>
      </c>
      <c r="H396" s="121" t="s">
        <v>2900</v>
      </c>
      <c r="I396" s="125" t="s">
        <v>2797</v>
      </c>
      <c r="J396" s="121" t="s">
        <v>2798</v>
      </c>
      <c r="K396" s="94">
        <v>8907633.6500000004</v>
      </c>
      <c r="L396" s="94">
        <v>8000000</v>
      </c>
      <c r="M396" s="94">
        <v>666666.66666666674</v>
      </c>
      <c r="N396" s="94">
        <v>567164.26</v>
      </c>
      <c r="O396" s="94">
        <v>-99502.406666666662</v>
      </c>
      <c r="P396" s="94">
        <v>-14.925361000000001</v>
      </c>
      <c r="Q396" s="121" t="s">
        <v>2892</v>
      </c>
    </row>
    <row r="397" spans="1:17" ht="21" hidden="1" customHeight="1">
      <c r="A397" s="120">
        <v>44865</v>
      </c>
      <c r="B397" s="121" t="s">
        <v>2916</v>
      </c>
      <c r="C397" s="121" t="s">
        <v>2019</v>
      </c>
      <c r="D397" s="121" t="s">
        <v>483</v>
      </c>
      <c r="E397" s="121" t="s">
        <v>484</v>
      </c>
      <c r="F397" s="121" t="s">
        <v>2811</v>
      </c>
      <c r="G397" s="121" t="s">
        <v>2919</v>
      </c>
      <c r="H397" s="121" t="s">
        <v>2900</v>
      </c>
      <c r="I397" s="125" t="s">
        <v>2799</v>
      </c>
      <c r="J397" s="121" t="s">
        <v>2800</v>
      </c>
      <c r="K397" s="94">
        <v>28178244.52</v>
      </c>
      <c r="L397" s="94">
        <v>8857712</v>
      </c>
      <c r="M397" s="94">
        <v>738142.66666666674</v>
      </c>
      <c r="N397" s="94">
        <v>244553.22</v>
      </c>
      <c r="O397" s="94">
        <v>-493589.44666666666</v>
      </c>
      <c r="P397" s="94">
        <v>-66.869112023511263</v>
      </c>
      <c r="Q397" s="121" t="s">
        <v>2892</v>
      </c>
    </row>
    <row r="398" spans="1:17" ht="21" hidden="1" customHeight="1">
      <c r="A398" s="120">
        <v>44865</v>
      </c>
      <c r="B398" s="121" t="s">
        <v>2916</v>
      </c>
      <c r="C398" s="121" t="s">
        <v>2019</v>
      </c>
      <c r="D398" s="121" t="s">
        <v>483</v>
      </c>
      <c r="E398" s="121" t="s">
        <v>484</v>
      </c>
      <c r="F398" s="121" t="s">
        <v>2811</v>
      </c>
      <c r="G398" s="121" t="s">
        <v>2919</v>
      </c>
      <c r="H398" s="121" t="s">
        <v>2900</v>
      </c>
      <c r="I398" s="125" t="s">
        <v>2801</v>
      </c>
      <c r="J398" s="121" t="s">
        <v>2802</v>
      </c>
      <c r="K398" s="94">
        <v>1295874.53</v>
      </c>
      <c r="L398" s="94">
        <v>2710000</v>
      </c>
      <c r="M398" s="94">
        <v>225833.33333333334</v>
      </c>
      <c r="N398" s="94">
        <v>86655.13</v>
      </c>
      <c r="O398" s="94">
        <v>-139178.20333333334</v>
      </c>
      <c r="P398" s="94">
        <v>-61.628724723247231</v>
      </c>
      <c r="Q398" s="121" t="s">
        <v>2892</v>
      </c>
    </row>
    <row r="399" spans="1:17" ht="21" hidden="1" customHeight="1">
      <c r="A399" s="120">
        <v>44865</v>
      </c>
      <c r="B399" s="121" t="s">
        <v>2916</v>
      </c>
      <c r="C399" s="121" t="s">
        <v>2019</v>
      </c>
      <c r="D399" s="121" t="s">
        <v>483</v>
      </c>
      <c r="E399" s="121" t="s">
        <v>484</v>
      </c>
      <c r="F399" s="121" t="s">
        <v>2811</v>
      </c>
      <c r="G399" s="121" t="s">
        <v>2919</v>
      </c>
      <c r="H399" s="121" t="s">
        <v>2900</v>
      </c>
      <c r="I399" s="125" t="s">
        <v>2803</v>
      </c>
      <c r="J399" s="121" t="s">
        <v>2804</v>
      </c>
      <c r="K399" s="94">
        <v>91105652.930000007</v>
      </c>
      <c r="L399" s="94">
        <v>7930000</v>
      </c>
      <c r="M399" s="94">
        <v>660833.33333333337</v>
      </c>
      <c r="N399" s="94">
        <v>431822</v>
      </c>
      <c r="O399" s="94">
        <v>-229011.33333333334</v>
      </c>
      <c r="P399" s="94">
        <v>-34.654930643127365</v>
      </c>
      <c r="Q399" s="121" t="s">
        <v>2892</v>
      </c>
    </row>
    <row r="400" spans="1:17" ht="21" hidden="1" customHeight="1">
      <c r="A400" s="120">
        <v>44865</v>
      </c>
      <c r="B400" s="121" t="s">
        <v>2916</v>
      </c>
      <c r="C400" s="121" t="s">
        <v>2019</v>
      </c>
      <c r="D400" s="121" t="s">
        <v>483</v>
      </c>
      <c r="E400" s="121" t="s">
        <v>484</v>
      </c>
      <c r="F400" s="121" t="s">
        <v>2811</v>
      </c>
      <c r="G400" s="121" t="s">
        <v>2919</v>
      </c>
      <c r="H400" s="121" t="s">
        <v>2900</v>
      </c>
      <c r="I400" s="125" t="s">
        <v>2805</v>
      </c>
      <c r="J400" s="121" t="s">
        <v>2806</v>
      </c>
      <c r="K400" s="94">
        <v>41116754.859999999</v>
      </c>
      <c r="L400" s="94">
        <v>42462733.700000003</v>
      </c>
      <c r="M400" s="94">
        <v>3538561.1416666666</v>
      </c>
      <c r="N400" s="94">
        <v>3500569.04</v>
      </c>
      <c r="O400" s="94">
        <v>-37992.101666666662</v>
      </c>
      <c r="P400" s="94">
        <v>-1.0736596075537173</v>
      </c>
      <c r="Q400" s="121" t="s">
        <v>2892</v>
      </c>
    </row>
    <row r="401" spans="1:17" ht="21" hidden="1" customHeight="1">
      <c r="A401" s="120">
        <v>44865</v>
      </c>
      <c r="B401" s="121" t="s">
        <v>2916</v>
      </c>
      <c r="C401" s="121" t="s">
        <v>2019</v>
      </c>
      <c r="D401" s="121" t="s">
        <v>483</v>
      </c>
      <c r="E401" s="121" t="s">
        <v>484</v>
      </c>
      <c r="F401" s="121" t="s">
        <v>2811</v>
      </c>
      <c r="G401" s="121" t="s">
        <v>2919</v>
      </c>
      <c r="H401" s="121" t="s">
        <v>2900</v>
      </c>
      <c r="I401" s="125" t="s">
        <v>2807</v>
      </c>
      <c r="J401" s="121" t="s">
        <v>2808</v>
      </c>
      <c r="K401" s="94">
        <v>21327924.82</v>
      </c>
      <c r="L401" s="94">
        <v>9346255.6099999994</v>
      </c>
      <c r="M401" s="94">
        <v>778854.63416666666</v>
      </c>
      <c r="N401" s="94">
        <v>456656.2</v>
      </c>
      <c r="O401" s="94">
        <v>-322198.4341666667</v>
      </c>
      <c r="P401" s="94">
        <v>-41.368237413314233</v>
      </c>
      <c r="Q401" s="121" t="s">
        <v>2892</v>
      </c>
    </row>
    <row r="402" spans="1:17" ht="21" hidden="1" customHeight="1">
      <c r="A402" s="120">
        <v>44865</v>
      </c>
      <c r="B402" s="121" t="s">
        <v>2916</v>
      </c>
      <c r="C402" s="121" t="s">
        <v>2019</v>
      </c>
      <c r="D402" s="121" t="s">
        <v>483</v>
      </c>
      <c r="E402" s="121" t="s">
        <v>484</v>
      </c>
      <c r="F402" s="121" t="s">
        <v>2811</v>
      </c>
      <c r="G402" s="121" t="s">
        <v>2919</v>
      </c>
      <c r="H402" s="121" t="s">
        <v>2900</v>
      </c>
      <c r="I402" s="125" t="s">
        <v>2870</v>
      </c>
      <c r="J402" s="121" t="s">
        <v>2871</v>
      </c>
      <c r="K402" s="94">
        <v>0</v>
      </c>
      <c r="L402" s="95"/>
      <c r="M402" s="95"/>
      <c r="N402" s="94">
        <v>0</v>
      </c>
      <c r="O402" s="95"/>
      <c r="P402" s="95"/>
      <c r="Q402" s="121" t="s">
        <v>2897</v>
      </c>
    </row>
    <row r="403" spans="1:17" ht="21" hidden="1" customHeight="1">
      <c r="A403" s="120">
        <v>44865</v>
      </c>
      <c r="B403" s="121" t="s">
        <v>2916</v>
      </c>
      <c r="C403" s="121" t="s">
        <v>2019</v>
      </c>
      <c r="D403" s="121" t="s">
        <v>483</v>
      </c>
      <c r="E403" s="121" t="s">
        <v>484</v>
      </c>
      <c r="F403" s="121" t="s">
        <v>2811</v>
      </c>
      <c r="G403" s="121" t="s">
        <v>2919</v>
      </c>
      <c r="H403" s="121" t="s">
        <v>2900</v>
      </c>
      <c r="I403" s="125" t="s">
        <v>2809</v>
      </c>
      <c r="J403" s="121" t="s">
        <v>2810</v>
      </c>
      <c r="K403" s="94">
        <v>1806638.02</v>
      </c>
      <c r="L403" s="94">
        <v>557000</v>
      </c>
      <c r="M403" s="94">
        <v>46416.666666666664</v>
      </c>
      <c r="N403" s="94">
        <v>0</v>
      </c>
      <c r="O403" s="94">
        <v>-46416.666666666664</v>
      </c>
      <c r="P403" s="94">
        <v>-100</v>
      </c>
      <c r="Q403" s="121" t="s">
        <v>2892</v>
      </c>
    </row>
    <row r="404" spans="1:17" ht="21" hidden="1" customHeight="1">
      <c r="A404" s="120">
        <v>44865</v>
      </c>
      <c r="B404" s="121" t="s">
        <v>2916</v>
      </c>
      <c r="C404" s="121" t="s">
        <v>2019</v>
      </c>
      <c r="D404" s="121" t="s">
        <v>483</v>
      </c>
      <c r="E404" s="121" t="s">
        <v>484</v>
      </c>
      <c r="F404" s="121" t="s">
        <v>2839</v>
      </c>
      <c r="G404" s="121" t="s">
        <v>2919</v>
      </c>
      <c r="H404" s="121" t="s">
        <v>2900</v>
      </c>
      <c r="I404" s="122" t="s">
        <v>2812</v>
      </c>
      <c r="J404" s="121" t="s">
        <v>2813</v>
      </c>
      <c r="K404" s="94">
        <v>6470195.54</v>
      </c>
      <c r="L404" s="94">
        <v>10063873.859999999</v>
      </c>
      <c r="M404" s="94">
        <v>838656.15500000003</v>
      </c>
      <c r="N404" s="94">
        <v>412762.6</v>
      </c>
      <c r="O404" s="94">
        <v>-425893.55499999999</v>
      </c>
      <c r="P404" s="94">
        <v>-50.782856890855342</v>
      </c>
      <c r="Q404" s="121" t="s">
        <v>2891</v>
      </c>
    </row>
    <row r="405" spans="1:17" ht="21" hidden="1" customHeight="1">
      <c r="A405" s="120">
        <v>44865</v>
      </c>
      <c r="B405" s="121" t="s">
        <v>2916</v>
      </c>
      <c r="C405" s="121" t="s">
        <v>2019</v>
      </c>
      <c r="D405" s="121" t="s">
        <v>483</v>
      </c>
      <c r="E405" s="121" t="s">
        <v>484</v>
      </c>
      <c r="F405" s="121" t="s">
        <v>2839</v>
      </c>
      <c r="G405" s="121" t="s">
        <v>2919</v>
      </c>
      <c r="H405" s="121" t="s">
        <v>2900</v>
      </c>
      <c r="I405" s="122" t="s">
        <v>2814</v>
      </c>
      <c r="J405" s="121" t="s">
        <v>2815</v>
      </c>
      <c r="K405" s="94">
        <v>8094761.1699999999</v>
      </c>
      <c r="L405" s="94">
        <v>3140593.44</v>
      </c>
      <c r="M405" s="94">
        <v>261716.12</v>
      </c>
      <c r="N405" s="94">
        <v>217485.33</v>
      </c>
      <c r="O405" s="94">
        <v>-44230.79</v>
      </c>
      <c r="P405" s="94">
        <v>-16.90029257655203</v>
      </c>
      <c r="Q405" s="121" t="s">
        <v>2891</v>
      </c>
    </row>
    <row r="406" spans="1:17" ht="21" hidden="1" customHeight="1">
      <c r="A406" s="120">
        <v>44865</v>
      </c>
      <c r="B406" s="121" t="s">
        <v>2916</v>
      </c>
      <c r="C406" s="121" t="s">
        <v>2019</v>
      </c>
      <c r="D406" s="121" t="s">
        <v>483</v>
      </c>
      <c r="E406" s="121" t="s">
        <v>484</v>
      </c>
      <c r="F406" s="121" t="s">
        <v>2839</v>
      </c>
      <c r="G406" s="121" t="s">
        <v>2919</v>
      </c>
      <c r="H406" s="121" t="s">
        <v>2900</v>
      </c>
      <c r="I406" s="122" t="s">
        <v>2816</v>
      </c>
      <c r="J406" s="121" t="s">
        <v>2817</v>
      </c>
      <c r="K406" s="94">
        <v>163502.53</v>
      </c>
      <c r="L406" s="94">
        <v>548043.1</v>
      </c>
      <c r="M406" s="94">
        <v>45670.258333333339</v>
      </c>
      <c r="N406" s="94">
        <v>0</v>
      </c>
      <c r="O406" s="94">
        <v>-45670.258333333339</v>
      </c>
      <c r="P406" s="94">
        <v>-100</v>
      </c>
      <c r="Q406" s="121" t="s">
        <v>2891</v>
      </c>
    </row>
    <row r="407" spans="1:17" ht="21" hidden="1" customHeight="1">
      <c r="A407" s="120">
        <v>44865</v>
      </c>
      <c r="B407" s="121" t="s">
        <v>2916</v>
      </c>
      <c r="C407" s="121" t="s">
        <v>2019</v>
      </c>
      <c r="D407" s="121" t="s">
        <v>483</v>
      </c>
      <c r="E407" s="121" t="s">
        <v>484</v>
      </c>
      <c r="F407" s="121" t="s">
        <v>2839</v>
      </c>
      <c r="G407" s="121" t="s">
        <v>2919</v>
      </c>
      <c r="H407" s="121" t="s">
        <v>2900</v>
      </c>
      <c r="I407" s="122" t="s">
        <v>2818</v>
      </c>
      <c r="J407" s="121" t="s">
        <v>2819</v>
      </c>
      <c r="K407" s="94">
        <v>5981933.2199999997</v>
      </c>
      <c r="L407" s="94">
        <v>6223526.5</v>
      </c>
      <c r="M407" s="94">
        <v>518627.20833333343</v>
      </c>
      <c r="N407" s="94">
        <v>225698.25</v>
      </c>
      <c r="O407" s="94">
        <v>-292928.95833333337</v>
      </c>
      <c r="P407" s="94">
        <v>-56.481602512659016</v>
      </c>
      <c r="Q407" s="121" t="s">
        <v>2891</v>
      </c>
    </row>
    <row r="408" spans="1:17" ht="21" hidden="1" customHeight="1">
      <c r="A408" s="120">
        <v>44865</v>
      </c>
      <c r="B408" s="121" t="s">
        <v>2916</v>
      </c>
      <c r="C408" s="121" t="s">
        <v>2019</v>
      </c>
      <c r="D408" s="121" t="s">
        <v>483</v>
      </c>
      <c r="E408" s="121" t="s">
        <v>484</v>
      </c>
      <c r="F408" s="121" t="s">
        <v>2839</v>
      </c>
      <c r="G408" s="121" t="s">
        <v>2919</v>
      </c>
      <c r="H408" s="121" t="s">
        <v>2900</v>
      </c>
      <c r="I408" s="122" t="s">
        <v>2820</v>
      </c>
      <c r="J408" s="121" t="s">
        <v>2821</v>
      </c>
      <c r="K408" s="94">
        <v>41100282.859999999</v>
      </c>
      <c r="L408" s="94">
        <v>42462733.700000003</v>
      </c>
      <c r="M408" s="94">
        <v>3538561.1416666666</v>
      </c>
      <c r="N408" s="94">
        <v>3500569.04</v>
      </c>
      <c r="O408" s="94">
        <v>-37992.101666666662</v>
      </c>
      <c r="P408" s="94">
        <v>-1.0736596075537173</v>
      </c>
      <c r="Q408" s="121" t="s">
        <v>2891</v>
      </c>
    </row>
    <row r="409" spans="1:17" ht="21" hidden="1" customHeight="1">
      <c r="A409" s="120">
        <v>44865</v>
      </c>
      <c r="B409" s="121" t="s">
        <v>2916</v>
      </c>
      <c r="C409" s="121" t="s">
        <v>2019</v>
      </c>
      <c r="D409" s="121" t="s">
        <v>483</v>
      </c>
      <c r="E409" s="121" t="s">
        <v>484</v>
      </c>
      <c r="F409" s="121" t="s">
        <v>2839</v>
      </c>
      <c r="G409" s="121" t="s">
        <v>2919</v>
      </c>
      <c r="H409" s="121" t="s">
        <v>2900</v>
      </c>
      <c r="I409" s="122" t="s">
        <v>2822</v>
      </c>
      <c r="J409" s="121" t="s">
        <v>2846</v>
      </c>
      <c r="K409" s="94">
        <v>11034714.34</v>
      </c>
      <c r="L409" s="94">
        <v>10145160</v>
      </c>
      <c r="M409" s="94">
        <v>845430</v>
      </c>
      <c r="N409" s="94">
        <v>1049962</v>
      </c>
      <c r="O409" s="94">
        <v>204532</v>
      </c>
      <c r="P409" s="94">
        <v>24.192659356777021</v>
      </c>
      <c r="Q409" s="121" t="s">
        <v>2892</v>
      </c>
    </row>
    <row r="410" spans="1:17" ht="21" hidden="1" customHeight="1">
      <c r="A410" s="120">
        <v>44865</v>
      </c>
      <c r="B410" s="121" t="s">
        <v>2916</v>
      </c>
      <c r="C410" s="121" t="s">
        <v>2019</v>
      </c>
      <c r="D410" s="121" t="s">
        <v>483</v>
      </c>
      <c r="E410" s="121" t="s">
        <v>484</v>
      </c>
      <c r="F410" s="121" t="s">
        <v>2839</v>
      </c>
      <c r="G410" s="121" t="s">
        <v>2919</v>
      </c>
      <c r="H410" s="121" t="s">
        <v>2900</v>
      </c>
      <c r="I410" s="122" t="s">
        <v>2823</v>
      </c>
      <c r="J410" s="121" t="s">
        <v>2824</v>
      </c>
      <c r="K410" s="94">
        <v>30661356.899999999</v>
      </c>
      <c r="L410" s="94">
        <v>19648300</v>
      </c>
      <c r="M410" s="94">
        <v>1637358.3333333333</v>
      </c>
      <c r="N410" s="94">
        <v>1222380.3399999999</v>
      </c>
      <c r="O410" s="94">
        <v>-414977.99333333335</v>
      </c>
      <c r="P410" s="94">
        <v>-25.344360173653701</v>
      </c>
      <c r="Q410" s="121" t="s">
        <v>2891</v>
      </c>
    </row>
    <row r="411" spans="1:17" ht="21" hidden="1" customHeight="1">
      <c r="A411" s="120">
        <v>44865</v>
      </c>
      <c r="B411" s="121" t="s">
        <v>2916</v>
      </c>
      <c r="C411" s="121" t="s">
        <v>2019</v>
      </c>
      <c r="D411" s="121" t="s">
        <v>483</v>
      </c>
      <c r="E411" s="121" t="s">
        <v>484</v>
      </c>
      <c r="F411" s="121" t="s">
        <v>2839</v>
      </c>
      <c r="G411" s="121" t="s">
        <v>2919</v>
      </c>
      <c r="H411" s="121" t="s">
        <v>2900</v>
      </c>
      <c r="I411" s="122" t="s">
        <v>2825</v>
      </c>
      <c r="J411" s="121" t="s">
        <v>2826</v>
      </c>
      <c r="K411" s="94">
        <v>5319770.53</v>
      </c>
      <c r="L411" s="94">
        <v>2848644.97</v>
      </c>
      <c r="M411" s="94">
        <v>237387.08083333337</v>
      </c>
      <c r="N411" s="94">
        <v>227753.40000000002</v>
      </c>
      <c r="O411" s="94">
        <v>-9633.6808333333338</v>
      </c>
      <c r="P411" s="94">
        <v>-4.0582161419715286</v>
      </c>
      <c r="Q411" s="121" t="s">
        <v>2891</v>
      </c>
    </row>
    <row r="412" spans="1:17" ht="21" hidden="1" customHeight="1">
      <c r="A412" s="120">
        <v>44865</v>
      </c>
      <c r="B412" s="121" t="s">
        <v>2916</v>
      </c>
      <c r="C412" s="121" t="s">
        <v>2019</v>
      </c>
      <c r="D412" s="121" t="s">
        <v>483</v>
      </c>
      <c r="E412" s="121" t="s">
        <v>484</v>
      </c>
      <c r="F412" s="121" t="s">
        <v>2839</v>
      </c>
      <c r="G412" s="121" t="s">
        <v>2919</v>
      </c>
      <c r="H412" s="121" t="s">
        <v>2900</v>
      </c>
      <c r="I412" s="122" t="s">
        <v>2827</v>
      </c>
      <c r="J412" s="121" t="s">
        <v>2828</v>
      </c>
      <c r="K412" s="94">
        <v>75924844.180000007</v>
      </c>
      <c r="L412" s="94">
        <v>4270400</v>
      </c>
      <c r="M412" s="94">
        <v>355866.66666666674</v>
      </c>
      <c r="N412" s="94">
        <v>398277.47000000003</v>
      </c>
      <c r="O412" s="94">
        <v>42410.803333333337</v>
      </c>
      <c r="P412" s="94">
        <v>11.917610528287749</v>
      </c>
      <c r="Q412" s="121" t="s">
        <v>2892</v>
      </c>
    </row>
    <row r="413" spans="1:17" ht="21" hidden="1" customHeight="1">
      <c r="A413" s="120">
        <v>44865</v>
      </c>
      <c r="B413" s="121" t="s">
        <v>2916</v>
      </c>
      <c r="C413" s="121" t="s">
        <v>2019</v>
      </c>
      <c r="D413" s="121" t="s">
        <v>483</v>
      </c>
      <c r="E413" s="121" t="s">
        <v>484</v>
      </c>
      <c r="F413" s="121" t="s">
        <v>2839</v>
      </c>
      <c r="G413" s="121" t="s">
        <v>2919</v>
      </c>
      <c r="H413" s="121" t="s">
        <v>2900</v>
      </c>
      <c r="I413" s="122" t="s">
        <v>2829</v>
      </c>
      <c r="J413" s="121" t="s">
        <v>2830</v>
      </c>
      <c r="K413" s="94">
        <v>3181943.3</v>
      </c>
      <c r="L413" s="94">
        <v>3317000</v>
      </c>
      <c r="M413" s="94">
        <v>276416.66666666669</v>
      </c>
      <c r="N413" s="94">
        <v>291757.76999999996</v>
      </c>
      <c r="O413" s="94">
        <v>15341.103333333334</v>
      </c>
      <c r="P413" s="94">
        <v>5.5499921615918</v>
      </c>
      <c r="Q413" s="121" t="s">
        <v>2892</v>
      </c>
    </row>
    <row r="414" spans="1:17" ht="21" hidden="1" customHeight="1">
      <c r="A414" s="120">
        <v>44865</v>
      </c>
      <c r="B414" s="121" t="s">
        <v>2916</v>
      </c>
      <c r="C414" s="121" t="s">
        <v>2019</v>
      </c>
      <c r="D414" s="121" t="s">
        <v>483</v>
      </c>
      <c r="E414" s="121" t="s">
        <v>484</v>
      </c>
      <c r="F414" s="121" t="s">
        <v>2839</v>
      </c>
      <c r="G414" s="121" t="s">
        <v>2919</v>
      </c>
      <c r="H414" s="121" t="s">
        <v>2900</v>
      </c>
      <c r="I414" s="122" t="s">
        <v>2831</v>
      </c>
      <c r="J414" s="121" t="s">
        <v>2832</v>
      </c>
      <c r="K414" s="94">
        <v>5637979.2800000003</v>
      </c>
      <c r="L414" s="94">
        <v>4331820</v>
      </c>
      <c r="M414" s="94">
        <v>360985</v>
      </c>
      <c r="N414" s="94">
        <v>238497.31</v>
      </c>
      <c r="O414" s="94">
        <v>-122487.69</v>
      </c>
      <c r="P414" s="94">
        <v>-33.931517930107901</v>
      </c>
      <c r="Q414" s="121" t="s">
        <v>2891</v>
      </c>
    </row>
    <row r="415" spans="1:17" ht="21" hidden="1" customHeight="1">
      <c r="A415" s="120">
        <v>44865</v>
      </c>
      <c r="B415" s="121" t="s">
        <v>2916</v>
      </c>
      <c r="C415" s="121" t="s">
        <v>2019</v>
      </c>
      <c r="D415" s="121" t="s">
        <v>483</v>
      </c>
      <c r="E415" s="121" t="s">
        <v>484</v>
      </c>
      <c r="F415" s="121" t="s">
        <v>2839</v>
      </c>
      <c r="G415" s="121" t="s">
        <v>2919</v>
      </c>
      <c r="H415" s="121" t="s">
        <v>2900</v>
      </c>
      <c r="I415" s="122" t="s">
        <v>2833</v>
      </c>
      <c r="J415" s="121" t="s">
        <v>2834</v>
      </c>
      <c r="K415" s="94">
        <v>9229461.9700000007</v>
      </c>
      <c r="L415" s="94">
        <v>6210731.7300000004</v>
      </c>
      <c r="M415" s="94">
        <v>517560.97749999998</v>
      </c>
      <c r="N415" s="94">
        <v>535163.57999999996</v>
      </c>
      <c r="O415" s="94">
        <v>17602.602500000001</v>
      </c>
      <c r="P415" s="94">
        <v>3.4010683311223944</v>
      </c>
      <c r="Q415" s="121" t="s">
        <v>2892</v>
      </c>
    </row>
    <row r="416" spans="1:17" ht="21" hidden="1" customHeight="1">
      <c r="A416" s="120">
        <v>44865</v>
      </c>
      <c r="B416" s="121" t="s">
        <v>2916</v>
      </c>
      <c r="C416" s="121" t="s">
        <v>2019</v>
      </c>
      <c r="D416" s="121" t="s">
        <v>483</v>
      </c>
      <c r="E416" s="121" t="s">
        <v>484</v>
      </c>
      <c r="F416" s="121" t="s">
        <v>2839</v>
      </c>
      <c r="G416" s="121" t="s">
        <v>2919</v>
      </c>
      <c r="H416" s="121" t="s">
        <v>2900</v>
      </c>
      <c r="I416" s="122" t="s">
        <v>2835</v>
      </c>
      <c r="J416" s="121" t="s">
        <v>2836</v>
      </c>
      <c r="K416" s="94">
        <v>0</v>
      </c>
      <c r="L416" s="95"/>
      <c r="M416" s="95"/>
      <c r="N416" s="94">
        <v>0</v>
      </c>
      <c r="O416" s="95"/>
      <c r="P416" s="95"/>
      <c r="Q416" s="121" t="s">
        <v>2897</v>
      </c>
    </row>
    <row r="417" spans="1:17" ht="21" hidden="1" customHeight="1">
      <c r="A417" s="120">
        <v>44865</v>
      </c>
      <c r="B417" s="121" t="s">
        <v>2916</v>
      </c>
      <c r="C417" s="121" t="s">
        <v>2019</v>
      </c>
      <c r="D417" s="121" t="s">
        <v>483</v>
      </c>
      <c r="E417" s="121" t="s">
        <v>484</v>
      </c>
      <c r="F417" s="121" t="s">
        <v>2839</v>
      </c>
      <c r="G417" s="121" t="s">
        <v>2919</v>
      </c>
      <c r="H417" s="121" t="s">
        <v>2900</v>
      </c>
      <c r="I417" s="122" t="s">
        <v>2837</v>
      </c>
      <c r="J417" s="121" t="s">
        <v>2838</v>
      </c>
      <c r="K417" s="94">
        <v>16865532.960000001</v>
      </c>
      <c r="L417" s="94">
        <v>14020000</v>
      </c>
      <c r="M417" s="94">
        <v>1168333.3333333335</v>
      </c>
      <c r="N417" s="94">
        <v>0</v>
      </c>
      <c r="O417" s="94">
        <v>-1168333.3333333335</v>
      </c>
      <c r="P417" s="94">
        <v>-100</v>
      </c>
      <c r="Q417" s="121" t="s">
        <v>2891</v>
      </c>
    </row>
    <row r="418" spans="1:17" ht="21" hidden="1" customHeight="1">
      <c r="A418" s="120">
        <v>44865</v>
      </c>
      <c r="B418" s="121" t="s">
        <v>2916</v>
      </c>
      <c r="C418" s="121" t="s">
        <v>2019</v>
      </c>
      <c r="D418" s="121" t="s">
        <v>483</v>
      </c>
      <c r="E418" s="121" t="s">
        <v>484</v>
      </c>
      <c r="F418" s="121" t="s">
        <v>2839</v>
      </c>
      <c r="G418" s="121" t="s">
        <v>2919</v>
      </c>
      <c r="H418" s="121" t="s">
        <v>2900</v>
      </c>
      <c r="I418" s="122" t="s">
        <v>2872</v>
      </c>
      <c r="J418" s="121" t="s">
        <v>2873</v>
      </c>
      <c r="K418" s="94">
        <v>0</v>
      </c>
      <c r="L418" s="95"/>
      <c r="M418" s="95"/>
      <c r="N418" s="94">
        <v>0</v>
      </c>
      <c r="O418" s="95"/>
      <c r="P418" s="95"/>
      <c r="Q418" s="121" t="s">
        <v>2897</v>
      </c>
    </row>
    <row r="419" spans="1:17" ht="21" hidden="1" customHeight="1">
      <c r="A419" s="120">
        <v>44865</v>
      </c>
      <c r="B419" s="121" t="s">
        <v>2916</v>
      </c>
      <c r="C419" s="121" t="s">
        <v>2019</v>
      </c>
      <c r="D419" s="121" t="s">
        <v>483</v>
      </c>
      <c r="E419" s="121" t="s">
        <v>484</v>
      </c>
      <c r="F419" s="121" t="s">
        <v>2893</v>
      </c>
      <c r="G419" s="121" t="s">
        <v>2920</v>
      </c>
      <c r="H419" s="121" t="s">
        <v>1944</v>
      </c>
      <c r="I419" s="121" t="s">
        <v>2852</v>
      </c>
      <c r="J419" s="121" t="s">
        <v>2894</v>
      </c>
      <c r="K419" s="94">
        <v>242373644.78</v>
      </c>
      <c r="L419" s="94">
        <v>242373644.78</v>
      </c>
      <c r="M419" s="94">
        <v>20197803.731666666</v>
      </c>
      <c r="N419" s="94">
        <v>201660538.88000003</v>
      </c>
      <c r="O419" s="94">
        <v>181462735.14833331</v>
      </c>
      <c r="P419" s="94">
        <v>898.42805464948208</v>
      </c>
      <c r="Q419" s="121" t="s">
        <v>2891</v>
      </c>
    </row>
    <row r="420" spans="1:17" ht="21" hidden="1" customHeight="1">
      <c r="A420" s="120">
        <v>44865</v>
      </c>
      <c r="B420" s="121" t="s">
        <v>2916</v>
      </c>
      <c r="C420" s="121" t="s">
        <v>2019</v>
      </c>
      <c r="D420" s="121" t="s">
        <v>483</v>
      </c>
      <c r="E420" s="121" t="s">
        <v>484</v>
      </c>
      <c r="F420" s="121" t="s">
        <v>2917</v>
      </c>
      <c r="G420" s="121" t="s">
        <v>2921</v>
      </c>
      <c r="H420" s="121" t="s">
        <v>1944</v>
      </c>
      <c r="I420" s="121" t="s">
        <v>2853</v>
      </c>
      <c r="J420" s="121" t="s">
        <v>2895</v>
      </c>
      <c r="K420" s="94">
        <v>213149942.36000001</v>
      </c>
      <c r="L420" s="94">
        <v>213149942.36000001</v>
      </c>
      <c r="M420" s="94">
        <v>17762495.196666665</v>
      </c>
      <c r="N420" s="94">
        <v>189286170.52000001</v>
      </c>
      <c r="O420" s="94">
        <v>171523675.32333332</v>
      </c>
      <c r="P420" s="94">
        <v>965.65079074882271</v>
      </c>
      <c r="Q420" s="121" t="s">
        <v>2891</v>
      </c>
    </row>
    <row r="421" spans="1:17" ht="21" hidden="1" customHeight="1">
      <c r="A421" s="120">
        <v>44865</v>
      </c>
      <c r="B421" s="121" t="s">
        <v>2916</v>
      </c>
      <c r="C421" s="121" t="s">
        <v>2019</v>
      </c>
      <c r="D421" s="121" t="s">
        <v>483</v>
      </c>
      <c r="E421" s="121" t="s">
        <v>484</v>
      </c>
      <c r="F421" s="121" t="s">
        <v>2917</v>
      </c>
      <c r="G421" s="121" t="s">
        <v>2921</v>
      </c>
      <c r="H421" s="121" t="s">
        <v>1944</v>
      </c>
      <c r="I421" s="121" t="s">
        <v>2854</v>
      </c>
      <c r="J421" s="121" t="s">
        <v>2896</v>
      </c>
      <c r="K421" s="94">
        <v>25671767.100000001</v>
      </c>
      <c r="L421" s="94">
        <v>-25671767.100000001</v>
      </c>
      <c r="M421" s="94">
        <v>-2139313.9249999998</v>
      </c>
      <c r="N421" s="94">
        <v>-12756274.299999999</v>
      </c>
      <c r="O421" s="94">
        <v>-10616960.375</v>
      </c>
      <c r="P421" s="94">
        <v>496.27874857122708</v>
      </c>
      <c r="Q421" s="121" t="s">
        <v>2891</v>
      </c>
    </row>
    <row r="422" spans="1:17" ht="21" hidden="1" customHeight="1">
      <c r="A422" s="120">
        <v>44865</v>
      </c>
      <c r="B422" s="121" t="s">
        <v>2916</v>
      </c>
      <c r="C422" s="121" t="s">
        <v>2019</v>
      </c>
      <c r="D422" s="121" t="s">
        <v>485</v>
      </c>
      <c r="E422" s="121" t="s">
        <v>486</v>
      </c>
      <c r="F422" s="121" t="s">
        <v>2811</v>
      </c>
      <c r="G422" s="121" t="s">
        <v>2919</v>
      </c>
      <c r="H422" s="121" t="s">
        <v>2900</v>
      </c>
      <c r="I422" s="122" t="s">
        <v>2790</v>
      </c>
      <c r="J422" s="121" t="s">
        <v>2791</v>
      </c>
      <c r="K422" s="94">
        <v>35287586.130000003</v>
      </c>
      <c r="L422" s="94">
        <v>18542000</v>
      </c>
      <c r="M422" s="94">
        <v>1545166.6666666667</v>
      </c>
      <c r="N422" s="94">
        <v>639637.24</v>
      </c>
      <c r="O422" s="94">
        <v>-905529.42666666664</v>
      </c>
      <c r="P422" s="94">
        <v>-58.603996979829574</v>
      </c>
      <c r="Q422" s="121" t="s">
        <v>2892</v>
      </c>
    </row>
    <row r="423" spans="1:17" ht="21" hidden="1" customHeight="1">
      <c r="A423" s="120">
        <v>44865</v>
      </c>
      <c r="B423" s="121" t="s">
        <v>2916</v>
      </c>
      <c r="C423" s="121" t="s">
        <v>2019</v>
      </c>
      <c r="D423" s="121" t="s">
        <v>485</v>
      </c>
      <c r="E423" s="121" t="s">
        <v>486</v>
      </c>
      <c r="F423" s="121" t="s">
        <v>2811</v>
      </c>
      <c r="G423" s="121" t="s">
        <v>2919</v>
      </c>
      <c r="H423" s="121" t="s">
        <v>2900</v>
      </c>
      <c r="I423" s="122" t="s">
        <v>2792</v>
      </c>
      <c r="J423" s="121" t="s">
        <v>2793</v>
      </c>
      <c r="K423" s="94">
        <v>182315</v>
      </c>
      <c r="L423" s="94">
        <v>80000</v>
      </c>
      <c r="M423" s="94">
        <v>6666.6666666666661</v>
      </c>
      <c r="N423" s="94">
        <v>0</v>
      </c>
      <c r="O423" s="94">
        <v>-6666.6666666666661</v>
      </c>
      <c r="P423" s="94">
        <v>-100</v>
      </c>
      <c r="Q423" s="121" t="s">
        <v>2892</v>
      </c>
    </row>
    <row r="424" spans="1:17" ht="21" hidden="1" customHeight="1">
      <c r="A424" s="120">
        <v>44865</v>
      </c>
      <c r="B424" s="121" t="s">
        <v>2916</v>
      </c>
      <c r="C424" s="121" t="s">
        <v>2019</v>
      </c>
      <c r="D424" s="121" t="s">
        <v>485</v>
      </c>
      <c r="E424" s="121" t="s">
        <v>486</v>
      </c>
      <c r="F424" s="121" t="s">
        <v>2811</v>
      </c>
      <c r="G424" s="121" t="s">
        <v>2919</v>
      </c>
      <c r="H424" s="121" t="s">
        <v>2900</v>
      </c>
      <c r="I424" s="122" t="s">
        <v>2794</v>
      </c>
      <c r="J424" s="121" t="s">
        <v>2795</v>
      </c>
      <c r="K424" s="94">
        <v>621399.5</v>
      </c>
      <c r="L424" s="94">
        <v>100000</v>
      </c>
      <c r="M424" s="94">
        <v>8333.3333333333339</v>
      </c>
      <c r="N424" s="94">
        <v>0</v>
      </c>
      <c r="O424" s="94">
        <v>-8333.3333333333339</v>
      </c>
      <c r="P424" s="94">
        <v>-100</v>
      </c>
      <c r="Q424" s="121" t="s">
        <v>2892</v>
      </c>
    </row>
    <row r="425" spans="1:17" ht="21" hidden="1" customHeight="1">
      <c r="A425" s="120">
        <v>44865</v>
      </c>
      <c r="B425" s="121" t="s">
        <v>2916</v>
      </c>
      <c r="C425" s="121" t="s">
        <v>2019</v>
      </c>
      <c r="D425" s="121" t="s">
        <v>485</v>
      </c>
      <c r="E425" s="121" t="s">
        <v>486</v>
      </c>
      <c r="F425" s="121" t="s">
        <v>2811</v>
      </c>
      <c r="G425" s="121" t="s">
        <v>2919</v>
      </c>
      <c r="H425" s="121" t="s">
        <v>2900</v>
      </c>
      <c r="I425" s="122" t="s">
        <v>2865</v>
      </c>
      <c r="J425" s="121" t="s">
        <v>2796</v>
      </c>
      <c r="K425" s="94">
        <v>1741953.97</v>
      </c>
      <c r="L425" s="94">
        <v>694000</v>
      </c>
      <c r="M425" s="94">
        <v>57833.333333333336</v>
      </c>
      <c r="N425" s="94">
        <v>64987.75</v>
      </c>
      <c r="O425" s="94">
        <v>7154.4166666666661</v>
      </c>
      <c r="P425" s="94">
        <v>12.370749279538906</v>
      </c>
      <c r="Q425" s="121" t="s">
        <v>2891</v>
      </c>
    </row>
    <row r="426" spans="1:17" ht="21" hidden="1" customHeight="1">
      <c r="A426" s="120">
        <v>44865</v>
      </c>
      <c r="B426" s="121" t="s">
        <v>2916</v>
      </c>
      <c r="C426" s="121" t="s">
        <v>2019</v>
      </c>
      <c r="D426" s="121" t="s">
        <v>485</v>
      </c>
      <c r="E426" s="121" t="s">
        <v>486</v>
      </c>
      <c r="F426" s="121" t="s">
        <v>2811</v>
      </c>
      <c r="G426" s="121" t="s">
        <v>2919</v>
      </c>
      <c r="H426" s="121" t="s">
        <v>2900</v>
      </c>
      <c r="I426" s="122" t="s">
        <v>2797</v>
      </c>
      <c r="J426" s="121" t="s">
        <v>2798</v>
      </c>
      <c r="K426" s="94">
        <v>6598971.96</v>
      </c>
      <c r="L426" s="94">
        <v>5110000</v>
      </c>
      <c r="M426" s="94">
        <v>425833.33333333337</v>
      </c>
      <c r="N426" s="94">
        <v>384567.37</v>
      </c>
      <c r="O426" s="94">
        <v>-41265.963333333333</v>
      </c>
      <c r="P426" s="94">
        <v>-9.6906371819960864</v>
      </c>
      <c r="Q426" s="121" t="s">
        <v>2892</v>
      </c>
    </row>
    <row r="427" spans="1:17" ht="21" hidden="1" customHeight="1">
      <c r="A427" s="120">
        <v>44865</v>
      </c>
      <c r="B427" s="121" t="s">
        <v>2916</v>
      </c>
      <c r="C427" s="121" t="s">
        <v>2019</v>
      </c>
      <c r="D427" s="121" t="s">
        <v>485</v>
      </c>
      <c r="E427" s="121" t="s">
        <v>486</v>
      </c>
      <c r="F427" s="121" t="s">
        <v>2811</v>
      </c>
      <c r="G427" s="121" t="s">
        <v>2919</v>
      </c>
      <c r="H427" s="121" t="s">
        <v>2900</v>
      </c>
      <c r="I427" s="122" t="s">
        <v>2799</v>
      </c>
      <c r="J427" s="121" t="s">
        <v>2800</v>
      </c>
      <c r="K427" s="94">
        <v>8994344.6600000001</v>
      </c>
      <c r="L427" s="94">
        <v>1500000</v>
      </c>
      <c r="M427" s="94">
        <v>125000</v>
      </c>
      <c r="N427" s="94">
        <v>108696</v>
      </c>
      <c r="O427" s="94">
        <v>-16304</v>
      </c>
      <c r="P427" s="94">
        <v>-13.043200000000001</v>
      </c>
      <c r="Q427" s="121" t="s">
        <v>2892</v>
      </c>
    </row>
    <row r="428" spans="1:17" ht="21" hidden="1" customHeight="1">
      <c r="A428" s="120">
        <v>44865</v>
      </c>
      <c r="B428" s="121" t="s">
        <v>2916</v>
      </c>
      <c r="C428" s="121" t="s">
        <v>2019</v>
      </c>
      <c r="D428" s="121" t="s">
        <v>485</v>
      </c>
      <c r="E428" s="121" t="s">
        <v>486</v>
      </c>
      <c r="F428" s="121" t="s">
        <v>2811</v>
      </c>
      <c r="G428" s="121" t="s">
        <v>2919</v>
      </c>
      <c r="H428" s="121" t="s">
        <v>2900</v>
      </c>
      <c r="I428" s="122" t="s">
        <v>2801</v>
      </c>
      <c r="J428" s="121" t="s">
        <v>2802</v>
      </c>
      <c r="K428" s="94">
        <v>0</v>
      </c>
      <c r="L428" s="94">
        <v>0</v>
      </c>
      <c r="M428" s="94">
        <v>0</v>
      </c>
      <c r="N428" s="94">
        <v>0</v>
      </c>
      <c r="O428" s="94">
        <v>0</v>
      </c>
      <c r="P428" s="95"/>
      <c r="Q428" s="121" t="s">
        <v>2891</v>
      </c>
    </row>
    <row r="429" spans="1:17" ht="21" hidden="1" customHeight="1">
      <c r="A429" s="120">
        <v>44865</v>
      </c>
      <c r="B429" s="121" t="s">
        <v>2916</v>
      </c>
      <c r="C429" s="121" t="s">
        <v>2019</v>
      </c>
      <c r="D429" s="121" t="s">
        <v>485</v>
      </c>
      <c r="E429" s="121" t="s">
        <v>486</v>
      </c>
      <c r="F429" s="121" t="s">
        <v>2811</v>
      </c>
      <c r="G429" s="121" t="s">
        <v>2919</v>
      </c>
      <c r="H429" s="121" t="s">
        <v>2900</v>
      </c>
      <c r="I429" s="122" t="s">
        <v>2803</v>
      </c>
      <c r="J429" s="121" t="s">
        <v>2804</v>
      </c>
      <c r="K429" s="94">
        <v>12302696.48</v>
      </c>
      <c r="L429" s="94">
        <v>2035000</v>
      </c>
      <c r="M429" s="94">
        <v>169583.33333333334</v>
      </c>
      <c r="N429" s="94">
        <v>139258.70000000001</v>
      </c>
      <c r="O429" s="94">
        <v>-30324.633333333339</v>
      </c>
      <c r="P429" s="94">
        <v>-17.881847665847665</v>
      </c>
      <c r="Q429" s="121" t="s">
        <v>2892</v>
      </c>
    </row>
    <row r="430" spans="1:17" ht="21" hidden="1" customHeight="1">
      <c r="A430" s="120">
        <v>44865</v>
      </c>
      <c r="B430" s="121" t="s">
        <v>2916</v>
      </c>
      <c r="C430" s="121" t="s">
        <v>2019</v>
      </c>
      <c r="D430" s="121" t="s">
        <v>485</v>
      </c>
      <c r="E430" s="121" t="s">
        <v>486</v>
      </c>
      <c r="F430" s="121" t="s">
        <v>2811</v>
      </c>
      <c r="G430" s="121" t="s">
        <v>2919</v>
      </c>
      <c r="H430" s="121" t="s">
        <v>2900</v>
      </c>
      <c r="I430" s="122" t="s">
        <v>2805</v>
      </c>
      <c r="J430" s="121" t="s">
        <v>2806</v>
      </c>
      <c r="K430" s="94">
        <v>25616720</v>
      </c>
      <c r="L430" s="94">
        <v>24750000</v>
      </c>
      <c r="M430" s="94">
        <v>2062500</v>
      </c>
      <c r="N430" s="94">
        <v>2410290</v>
      </c>
      <c r="O430" s="94">
        <v>347790</v>
      </c>
      <c r="P430" s="94">
        <v>16.862545454545455</v>
      </c>
      <c r="Q430" s="121" t="s">
        <v>2891</v>
      </c>
    </row>
    <row r="431" spans="1:17" ht="21" hidden="1" customHeight="1">
      <c r="A431" s="120">
        <v>44865</v>
      </c>
      <c r="B431" s="121" t="s">
        <v>2916</v>
      </c>
      <c r="C431" s="121" t="s">
        <v>2019</v>
      </c>
      <c r="D431" s="121" t="s">
        <v>485</v>
      </c>
      <c r="E431" s="121" t="s">
        <v>486</v>
      </c>
      <c r="F431" s="121" t="s">
        <v>2811</v>
      </c>
      <c r="G431" s="121" t="s">
        <v>2919</v>
      </c>
      <c r="H431" s="121" t="s">
        <v>2900</v>
      </c>
      <c r="I431" s="122" t="s">
        <v>2807</v>
      </c>
      <c r="J431" s="121" t="s">
        <v>2808</v>
      </c>
      <c r="K431" s="94">
        <v>11929548.810000001</v>
      </c>
      <c r="L431" s="94">
        <v>5630000</v>
      </c>
      <c r="M431" s="94">
        <v>469166.66666666669</v>
      </c>
      <c r="N431" s="94">
        <v>141835.1</v>
      </c>
      <c r="O431" s="94">
        <v>-327331.56666666665</v>
      </c>
      <c r="P431" s="94">
        <v>-69.768717584369455</v>
      </c>
      <c r="Q431" s="121" t="s">
        <v>2892</v>
      </c>
    </row>
    <row r="432" spans="1:17" ht="21" hidden="1" customHeight="1">
      <c r="A432" s="120">
        <v>44865</v>
      </c>
      <c r="B432" s="121" t="s">
        <v>2916</v>
      </c>
      <c r="C432" s="121" t="s">
        <v>2019</v>
      </c>
      <c r="D432" s="121" t="s">
        <v>485</v>
      </c>
      <c r="E432" s="121" t="s">
        <v>486</v>
      </c>
      <c r="F432" s="121" t="s">
        <v>2811</v>
      </c>
      <c r="G432" s="121" t="s">
        <v>2919</v>
      </c>
      <c r="H432" s="121" t="s">
        <v>2900</v>
      </c>
      <c r="I432" s="122" t="s">
        <v>2870</v>
      </c>
      <c r="J432" s="121" t="s">
        <v>2871</v>
      </c>
      <c r="K432" s="94">
        <v>0</v>
      </c>
      <c r="L432" s="94">
        <v>0</v>
      </c>
      <c r="M432" s="94">
        <v>0</v>
      </c>
      <c r="N432" s="94">
        <v>0</v>
      </c>
      <c r="O432" s="94">
        <v>0</v>
      </c>
      <c r="P432" s="95"/>
      <c r="Q432" s="121" t="s">
        <v>2891</v>
      </c>
    </row>
    <row r="433" spans="1:17" ht="21" hidden="1" customHeight="1">
      <c r="A433" s="120">
        <v>44865</v>
      </c>
      <c r="B433" s="121" t="s">
        <v>2916</v>
      </c>
      <c r="C433" s="121" t="s">
        <v>2019</v>
      </c>
      <c r="D433" s="121" t="s">
        <v>485</v>
      </c>
      <c r="E433" s="121" t="s">
        <v>486</v>
      </c>
      <c r="F433" s="121" t="s">
        <v>2811</v>
      </c>
      <c r="G433" s="121" t="s">
        <v>2919</v>
      </c>
      <c r="H433" s="121" t="s">
        <v>2900</v>
      </c>
      <c r="I433" s="122" t="s">
        <v>2809</v>
      </c>
      <c r="J433" s="121" t="s">
        <v>2810</v>
      </c>
      <c r="K433" s="94">
        <v>894988.65</v>
      </c>
      <c r="L433" s="94">
        <v>405634.87</v>
      </c>
      <c r="M433" s="94">
        <v>33802.905833333331</v>
      </c>
      <c r="N433" s="94">
        <v>0</v>
      </c>
      <c r="O433" s="94">
        <v>-33802.905833333331</v>
      </c>
      <c r="P433" s="94">
        <v>-100</v>
      </c>
      <c r="Q433" s="121" t="s">
        <v>2892</v>
      </c>
    </row>
    <row r="434" spans="1:17" ht="21" hidden="1" customHeight="1">
      <c r="A434" s="120">
        <v>44865</v>
      </c>
      <c r="B434" s="121" t="s">
        <v>2916</v>
      </c>
      <c r="C434" s="121" t="s">
        <v>2019</v>
      </c>
      <c r="D434" s="121" t="s">
        <v>485</v>
      </c>
      <c r="E434" s="121" t="s">
        <v>486</v>
      </c>
      <c r="F434" s="121" t="s">
        <v>2839</v>
      </c>
      <c r="G434" s="121" t="s">
        <v>2919</v>
      </c>
      <c r="H434" s="121" t="s">
        <v>2900</v>
      </c>
      <c r="I434" s="123" t="s">
        <v>2812</v>
      </c>
      <c r="J434" s="121" t="s">
        <v>2813</v>
      </c>
      <c r="K434" s="94">
        <v>2284339.54</v>
      </c>
      <c r="L434" s="94">
        <v>4100000</v>
      </c>
      <c r="M434" s="94">
        <v>341666.66666666669</v>
      </c>
      <c r="N434" s="94">
        <v>644449.87</v>
      </c>
      <c r="O434" s="94">
        <v>302783.20333333337</v>
      </c>
      <c r="P434" s="94">
        <v>88.61947414634146</v>
      </c>
      <c r="Q434" s="121" t="s">
        <v>2892</v>
      </c>
    </row>
    <row r="435" spans="1:17" ht="21" hidden="1" customHeight="1">
      <c r="A435" s="120">
        <v>44865</v>
      </c>
      <c r="B435" s="121" t="s">
        <v>2916</v>
      </c>
      <c r="C435" s="121" t="s">
        <v>2019</v>
      </c>
      <c r="D435" s="121" t="s">
        <v>485</v>
      </c>
      <c r="E435" s="121" t="s">
        <v>486</v>
      </c>
      <c r="F435" s="121" t="s">
        <v>2839</v>
      </c>
      <c r="G435" s="121" t="s">
        <v>2919</v>
      </c>
      <c r="H435" s="121" t="s">
        <v>2900</v>
      </c>
      <c r="I435" s="123" t="s">
        <v>2814</v>
      </c>
      <c r="J435" s="121" t="s">
        <v>2815</v>
      </c>
      <c r="K435" s="94">
        <v>1341986.98</v>
      </c>
      <c r="L435" s="94">
        <v>1700000</v>
      </c>
      <c r="M435" s="94">
        <v>141666.66666666669</v>
      </c>
      <c r="N435" s="94">
        <v>511270.81</v>
      </c>
      <c r="O435" s="94">
        <v>369604.14333333337</v>
      </c>
      <c r="P435" s="94">
        <v>260.89704235294118</v>
      </c>
      <c r="Q435" s="121" t="s">
        <v>2892</v>
      </c>
    </row>
    <row r="436" spans="1:17" ht="21" hidden="1" customHeight="1">
      <c r="A436" s="120">
        <v>44865</v>
      </c>
      <c r="B436" s="121" t="s">
        <v>2916</v>
      </c>
      <c r="C436" s="121" t="s">
        <v>2019</v>
      </c>
      <c r="D436" s="121" t="s">
        <v>485</v>
      </c>
      <c r="E436" s="121" t="s">
        <v>486</v>
      </c>
      <c r="F436" s="121" t="s">
        <v>2839</v>
      </c>
      <c r="G436" s="121" t="s">
        <v>2919</v>
      </c>
      <c r="H436" s="121" t="s">
        <v>2900</v>
      </c>
      <c r="I436" s="123" t="s">
        <v>2816</v>
      </c>
      <c r="J436" s="121" t="s">
        <v>2817</v>
      </c>
      <c r="K436" s="94">
        <v>80010.399999999994</v>
      </c>
      <c r="L436" s="94">
        <v>380000</v>
      </c>
      <c r="M436" s="94">
        <v>31666.666666666668</v>
      </c>
      <c r="N436" s="94">
        <v>3815</v>
      </c>
      <c r="O436" s="94">
        <v>-27851.666666666668</v>
      </c>
      <c r="P436" s="94">
        <v>-87.952631578947361</v>
      </c>
      <c r="Q436" s="121" t="s">
        <v>2891</v>
      </c>
    </row>
    <row r="437" spans="1:17" ht="21" hidden="1" customHeight="1">
      <c r="A437" s="120">
        <v>44865</v>
      </c>
      <c r="B437" s="121" t="s">
        <v>2916</v>
      </c>
      <c r="C437" s="121" t="s">
        <v>2019</v>
      </c>
      <c r="D437" s="121" t="s">
        <v>485</v>
      </c>
      <c r="E437" s="121" t="s">
        <v>486</v>
      </c>
      <c r="F437" s="121" t="s">
        <v>2839</v>
      </c>
      <c r="G437" s="121" t="s">
        <v>2919</v>
      </c>
      <c r="H437" s="121" t="s">
        <v>2900</v>
      </c>
      <c r="I437" s="123" t="s">
        <v>2818</v>
      </c>
      <c r="J437" s="121" t="s">
        <v>2819</v>
      </c>
      <c r="K437" s="94">
        <v>2162242.41</v>
      </c>
      <c r="L437" s="94">
        <v>2000000</v>
      </c>
      <c r="M437" s="94">
        <v>166666.66666666669</v>
      </c>
      <c r="N437" s="94">
        <v>133565</v>
      </c>
      <c r="O437" s="94">
        <v>-33101.666666666672</v>
      </c>
      <c r="P437" s="94">
        <v>-19.861000000000001</v>
      </c>
      <c r="Q437" s="121" t="s">
        <v>2891</v>
      </c>
    </row>
    <row r="438" spans="1:17" ht="21" hidden="1" customHeight="1">
      <c r="A438" s="120">
        <v>44865</v>
      </c>
      <c r="B438" s="121" t="s">
        <v>2916</v>
      </c>
      <c r="C438" s="121" t="s">
        <v>2019</v>
      </c>
      <c r="D438" s="121" t="s">
        <v>485</v>
      </c>
      <c r="E438" s="121" t="s">
        <v>486</v>
      </c>
      <c r="F438" s="121" t="s">
        <v>2839</v>
      </c>
      <c r="G438" s="121" t="s">
        <v>2919</v>
      </c>
      <c r="H438" s="121" t="s">
        <v>2900</v>
      </c>
      <c r="I438" s="123" t="s">
        <v>2820</v>
      </c>
      <c r="J438" s="121" t="s">
        <v>2821</v>
      </c>
      <c r="K438" s="94">
        <v>25607742.82</v>
      </c>
      <c r="L438" s="94">
        <v>24750000</v>
      </c>
      <c r="M438" s="94">
        <v>2062500</v>
      </c>
      <c r="N438" s="94">
        <v>2410740</v>
      </c>
      <c r="O438" s="94">
        <v>348240</v>
      </c>
      <c r="P438" s="94">
        <v>16.884363636363638</v>
      </c>
      <c r="Q438" s="121" t="s">
        <v>2892</v>
      </c>
    </row>
    <row r="439" spans="1:17" ht="21" hidden="1" customHeight="1">
      <c r="A439" s="120">
        <v>44865</v>
      </c>
      <c r="B439" s="121" t="s">
        <v>2916</v>
      </c>
      <c r="C439" s="121" t="s">
        <v>2019</v>
      </c>
      <c r="D439" s="121" t="s">
        <v>485</v>
      </c>
      <c r="E439" s="121" t="s">
        <v>486</v>
      </c>
      <c r="F439" s="121" t="s">
        <v>2839</v>
      </c>
      <c r="G439" s="121" t="s">
        <v>2919</v>
      </c>
      <c r="H439" s="121" t="s">
        <v>2900</v>
      </c>
      <c r="I439" s="123" t="s">
        <v>2822</v>
      </c>
      <c r="J439" s="121" t="s">
        <v>2846</v>
      </c>
      <c r="K439" s="94">
        <v>4997564.66</v>
      </c>
      <c r="L439" s="94">
        <v>2250000</v>
      </c>
      <c r="M439" s="94">
        <v>187500</v>
      </c>
      <c r="N439" s="94">
        <v>452481</v>
      </c>
      <c r="O439" s="94">
        <v>264981</v>
      </c>
      <c r="P439" s="94">
        <v>141.32320000000001</v>
      </c>
      <c r="Q439" s="121" t="s">
        <v>2892</v>
      </c>
    </row>
    <row r="440" spans="1:17" ht="21" hidden="1" customHeight="1">
      <c r="A440" s="120">
        <v>44865</v>
      </c>
      <c r="B440" s="121" t="s">
        <v>2916</v>
      </c>
      <c r="C440" s="121" t="s">
        <v>2019</v>
      </c>
      <c r="D440" s="121" t="s">
        <v>485</v>
      </c>
      <c r="E440" s="121" t="s">
        <v>486</v>
      </c>
      <c r="F440" s="121" t="s">
        <v>2839</v>
      </c>
      <c r="G440" s="121" t="s">
        <v>2919</v>
      </c>
      <c r="H440" s="121" t="s">
        <v>2900</v>
      </c>
      <c r="I440" s="123" t="s">
        <v>2823</v>
      </c>
      <c r="J440" s="121" t="s">
        <v>2824</v>
      </c>
      <c r="K440" s="94">
        <v>11515374.66</v>
      </c>
      <c r="L440" s="94">
        <v>10510000</v>
      </c>
      <c r="M440" s="94">
        <v>875833.33333333326</v>
      </c>
      <c r="N440" s="94">
        <v>842010</v>
      </c>
      <c r="O440" s="94">
        <v>-33823.333333333336</v>
      </c>
      <c r="P440" s="94">
        <v>-3.8618458610846815</v>
      </c>
      <c r="Q440" s="121" t="s">
        <v>2891</v>
      </c>
    </row>
    <row r="441" spans="1:17" ht="21" hidden="1" customHeight="1">
      <c r="A441" s="120">
        <v>44865</v>
      </c>
      <c r="B441" s="121" t="s">
        <v>2916</v>
      </c>
      <c r="C441" s="121" t="s">
        <v>2019</v>
      </c>
      <c r="D441" s="121" t="s">
        <v>485</v>
      </c>
      <c r="E441" s="121" t="s">
        <v>486</v>
      </c>
      <c r="F441" s="121" t="s">
        <v>2839</v>
      </c>
      <c r="G441" s="121" t="s">
        <v>2919</v>
      </c>
      <c r="H441" s="121" t="s">
        <v>2900</v>
      </c>
      <c r="I441" s="123" t="s">
        <v>2825</v>
      </c>
      <c r="J441" s="121" t="s">
        <v>2826</v>
      </c>
      <c r="K441" s="94">
        <v>5365317.33</v>
      </c>
      <c r="L441" s="94">
        <v>1960000</v>
      </c>
      <c r="M441" s="94">
        <v>163333.33333333334</v>
      </c>
      <c r="N441" s="94">
        <v>113370.1</v>
      </c>
      <c r="O441" s="94">
        <v>-49963.233333333337</v>
      </c>
      <c r="P441" s="94">
        <v>-30.589734693877553</v>
      </c>
      <c r="Q441" s="121" t="s">
        <v>2891</v>
      </c>
    </row>
    <row r="442" spans="1:17" ht="21" hidden="1" customHeight="1">
      <c r="A442" s="120">
        <v>44865</v>
      </c>
      <c r="B442" s="121" t="s">
        <v>2916</v>
      </c>
      <c r="C442" s="121" t="s">
        <v>2019</v>
      </c>
      <c r="D442" s="121" t="s">
        <v>485</v>
      </c>
      <c r="E442" s="121" t="s">
        <v>486</v>
      </c>
      <c r="F442" s="121" t="s">
        <v>2839</v>
      </c>
      <c r="G442" s="121" t="s">
        <v>2919</v>
      </c>
      <c r="H442" s="121" t="s">
        <v>2900</v>
      </c>
      <c r="I442" s="123" t="s">
        <v>2827</v>
      </c>
      <c r="J442" s="121" t="s">
        <v>2828</v>
      </c>
      <c r="K442" s="94">
        <v>6307483.7999999998</v>
      </c>
      <c r="L442" s="94">
        <v>3450000</v>
      </c>
      <c r="M442" s="94">
        <v>287500</v>
      </c>
      <c r="N442" s="94">
        <v>557929.01</v>
      </c>
      <c r="O442" s="94">
        <v>270429.01</v>
      </c>
      <c r="P442" s="94">
        <v>94.062264347826087</v>
      </c>
      <c r="Q442" s="121" t="s">
        <v>2892</v>
      </c>
    </row>
    <row r="443" spans="1:17" ht="21" hidden="1" customHeight="1">
      <c r="A443" s="120">
        <v>44865</v>
      </c>
      <c r="B443" s="121" t="s">
        <v>2916</v>
      </c>
      <c r="C443" s="121" t="s">
        <v>2019</v>
      </c>
      <c r="D443" s="121" t="s">
        <v>485</v>
      </c>
      <c r="E443" s="121" t="s">
        <v>486</v>
      </c>
      <c r="F443" s="121" t="s">
        <v>2839</v>
      </c>
      <c r="G443" s="121" t="s">
        <v>2919</v>
      </c>
      <c r="H443" s="121" t="s">
        <v>2900</v>
      </c>
      <c r="I443" s="123" t="s">
        <v>2829</v>
      </c>
      <c r="J443" s="121" t="s">
        <v>2830</v>
      </c>
      <c r="K443" s="94">
        <v>2275051.88</v>
      </c>
      <c r="L443" s="94">
        <v>2096000</v>
      </c>
      <c r="M443" s="94">
        <v>174666.66666666669</v>
      </c>
      <c r="N443" s="94">
        <v>203412.46000000002</v>
      </c>
      <c r="O443" s="94">
        <v>28745.793333333339</v>
      </c>
      <c r="P443" s="94">
        <v>16.457515267175573</v>
      </c>
      <c r="Q443" s="121" t="s">
        <v>2892</v>
      </c>
    </row>
    <row r="444" spans="1:17" ht="21" hidden="1" customHeight="1">
      <c r="A444" s="120">
        <v>44865</v>
      </c>
      <c r="B444" s="121" t="s">
        <v>2916</v>
      </c>
      <c r="C444" s="121" t="s">
        <v>2019</v>
      </c>
      <c r="D444" s="121" t="s">
        <v>485</v>
      </c>
      <c r="E444" s="121" t="s">
        <v>486</v>
      </c>
      <c r="F444" s="121" t="s">
        <v>2839</v>
      </c>
      <c r="G444" s="121" t="s">
        <v>2919</v>
      </c>
      <c r="H444" s="121" t="s">
        <v>2900</v>
      </c>
      <c r="I444" s="123" t="s">
        <v>2831</v>
      </c>
      <c r="J444" s="121" t="s">
        <v>2832</v>
      </c>
      <c r="K444" s="94">
        <v>2608805.7000000002</v>
      </c>
      <c r="L444" s="94">
        <v>1960000</v>
      </c>
      <c r="M444" s="94">
        <v>163333.33333333334</v>
      </c>
      <c r="N444" s="94">
        <v>135987.65</v>
      </c>
      <c r="O444" s="94">
        <v>-27345.683333333338</v>
      </c>
      <c r="P444" s="94">
        <v>-16.742255102040815</v>
      </c>
      <c r="Q444" s="121" t="s">
        <v>2891</v>
      </c>
    </row>
    <row r="445" spans="1:17" ht="21" hidden="1" customHeight="1">
      <c r="A445" s="120">
        <v>44865</v>
      </c>
      <c r="B445" s="121" t="s">
        <v>2916</v>
      </c>
      <c r="C445" s="121" t="s">
        <v>2019</v>
      </c>
      <c r="D445" s="121" t="s">
        <v>485</v>
      </c>
      <c r="E445" s="121" t="s">
        <v>486</v>
      </c>
      <c r="F445" s="121" t="s">
        <v>2839</v>
      </c>
      <c r="G445" s="121" t="s">
        <v>2919</v>
      </c>
      <c r="H445" s="121" t="s">
        <v>2900</v>
      </c>
      <c r="I445" s="123" t="s">
        <v>2833</v>
      </c>
      <c r="J445" s="121" t="s">
        <v>2834</v>
      </c>
      <c r="K445" s="94">
        <v>4481257.26</v>
      </c>
      <c r="L445" s="94">
        <v>5522885.7000000002</v>
      </c>
      <c r="M445" s="94">
        <v>460240.47499999998</v>
      </c>
      <c r="N445" s="94">
        <v>377408.35999999993</v>
      </c>
      <c r="O445" s="94">
        <v>-82832.115000000005</v>
      </c>
      <c r="P445" s="94">
        <v>-17.997572899254457</v>
      </c>
      <c r="Q445" s="121" t="s">
        <v>2891</v>
      </c>
    </row>
    <row r="446" spans="1:17" ht="21" hidden="1" customHeight="1">
      <c r="A446" s="120">
        <v>44865</v>
      </c>
      <c r="B446" s="121" t="s">
        <v>2916</v>
      </c>
      <c r="C446" s="121" t="s">
        <v>2019</v>
      </c>
      <c r="D446" s="121" t="s">
        <v>485</v>
      </c>
      <c r="E446" s="121" t="s">
        <v>486</v>
      </c>
      <c r="F446" s="121" t="s">
        <v>2839</v>
      </c>
      <c r="G446" s="121" t="s">
        <v>2919</v>
      </c>
      <c r="H446" s="121" t="s">
        <v>2900</v>
      </c>
      <c r="I446" s="123" t="s">
        <v>2835</v>
      </c>
      <c r="J446" s="121" t="s">
        <v>2836</v>
      </c>
      <c r="K446" s="94">
        <v>0</v>
      </c>
      <c r="L446" s="95"/>
      <c r="M446" s="95"/>
      <c r="N446" s="94">
        <v>0</v>
      </c>
      <c r="O446" s="95"/>
      <c r="P446" s="95"/>
      <c r="Q446" s="121" t="s">
        <v>2897</v>
      </c>
    </row>
    <row r="447" spans="1:17" ht="21" hidden="1" customHeight="1">
      <c r="A447" s="120">
        <v>44865</v>
      </c>
      <c r="B447" s="121" t="s">
        <v>2916</v>
      </c>
      <c r="C447" s="121" t="s">
        <v>2019</v>
      </c>
      <c r="D447" s="121" t="s">
        <v>485</v>
      </c>
      <c r="E447" s="121" t="s">
        <v>486</v>
      </c>
      <c r="F447" s="121" t="s">
        <v>2839</v>
      </c>
      <c r="G447" s="121" t="s">
        <v>2919</v>
      </c>
      <c r="H447" s="121" t="s">
        <v>2900</v>
      </c>
      <c r="I447" s="123" t="s">
        <v>2837</v>
      </c>
      <c r="J447" s="121" t="s">
        <v>2838</v>
      </c>
      <c r="K447" s="94">
        <v>2757274.6</v>
      </c>
      <c r="L447" s="94">
        <v>860000</v>
      </c>
      <c r="M447" s="94">
        <v>71666.666666666672</v>
      </c>
      <c r="N447" s="94">
        <v>0</v>
      </c>
      <c r="O447" s="94">
        <v>-71666.666666666672</v>
      </c>
      <c r="P447" s="94">
        <v>-100</v>
      </c>
      <c r="Q447" s="121" t="s">
        <v>2891</v>
      </c>
    </row>
    <row r="448" spans="1:17" ht="21" hidden="1" customHeight="1">
      <c r="A448" s="120">
        <v>44865</v>
      </c>
      <c r="B448" s="121" t="s">
        <v>2916</v>
      </c>
      <c r="C448" s="121" t="s">
        <v>2019</v>
      </c>
      <c r="D448" s="121" t="s">
        <v>485</v>
      </c>
      <c r="E448" s="121" t="s">
        <v>486</v>
      </c>
      <c r="F448" s="121" t="s">
        <v>2839</v>
      </c>
      <c r="G448" s="121" t="s">
        <v>2919</v>
      </c>
      <c r="H448" s="121" t="s">
        <v>2900</v>
      </c>
      <c r="I448" s="123" t="s">
        <v>2872</v>
      </c>
      <c r="J448" s="121" t="s">
        <v>2873</v>
      </c>
      <c r="K448" s="94">
        <v>0</v>
      </c>
      <c r="L448" s="95"/>
      <c r="M448" s="95"/>
      <c r="N448" s="94">
        <v>0</v>
      </c>
      <c r="O448" s="95"/>
      <c r="P448" s="95"/>
      <c r="Q448" s="121" t="s">
        <v>2897</v>
      </c>
    </row>
    <row r="449" spans="1:17" ht="21" hidden="1" customHeight="1">
      <c r="A449" s="120">
        <v>44865</v>
      </c>
      <c r="B449" s="121" t="s">
        <v>2916</v>
      </c>
      <c r="C449" s="121" t="s">
        <v>2019</v>
      </c>
      <c r="D449" s="121" t="s">
        <v>485</v>
      </c>
      <c r="E449" s="121" t="s">
        <v>486</v>
      </c>
      <c r="F449" s="121" t="s">
        <v>2893</v>
      </c>
      <c r="G449" s="121" t="s">
        <v>2920</v>
      </c>
      <c r="H449" s="121" t="s">
        <v>1944</v>
      </c>
      <c r="I449" s="121" t="s">
        <v>2852</v>
      </c>
      <c r="J449" s="121" t="s">
        <v>2894</v>
      </c>
      <c r="K449" s="94">
        <v>54420223.039999999</v>
      </c>
      <c r="L449" s="94">
        <v>54420223.039999999</v>
      </c>
      <c r="M449" s="94">
        <v>4535018.5866666669</v>
      </c>
      <c r="N449" s="94">
        <v>23983068.470000014</v>
      </c>
      <c r="O449" s="94">
        <v>19448049.883333333</v>
      </c>
      <c r="P449" s="94">
        <v>428.84167973450479</v>
      </c>
      <c r="Q449" s="121" t="s">
        <v>2891</v>
      </c>
    </row>
    <row r="450" spans="1:17" ht="21" hidden="1" customHeight="1">
      <c r="A450" s="120">
        <v>44865</v>
      </c>
      <c r="B450" s="121" t="s">
        <v>2916</v>
      </c>
      <c r="C450" s="121" t="s">
        <v>2019</v>
      </c>
      <c r="D450" s="121" t="s">
        <v>485</v>
      </c>
      <c r="E450" s="121" t="s">
        <v>486</v>
      </c>
      <c r="F450" s="121" t="s">
        <v>2917</v>
      </c>
      <c r="G450" s="121" t="s">
        <v>2921</v>
      </c>
      <c r="H450" s="121" t="s">
        <v>1944</v>
      </c>
      <c r="I450" s="121" t="s">
        <v>2853</v>
      </c>
      <c r="J450" s="121" t="s">
        <v>2895</v>
      </c>
      <c r="K450" s="94">
        <v>21174052.489999998</v>
      </c>
      <c r="L450" s="94">
        <v>21174052.489999998</v>
      </c>
      <c r="M450" s="94">
        <v>1764504.3741666665</v>
      </c>
      <c r="N450" s="94">
        <v>13879403</v>
      </c>
      <c r="O450" s="94">
        <v>12114898.625833334</v>
      </c>
      <c r="P450" s="94">
        <v>686.58932237302679</v>
      </c>
      <c r="Q450" s="121" t="s">
        <v>2891</v>
      </c>
    </row>
    <row r="451" spans="1:17" ht="21" hidden="1" customHeight="1">
      <c r="A451" s="120">
        <v>44865</v>
      </c>
      <c r="B451" s="121" t="s">
        <v>2916</v>
      </c>
      <c r="C451" s="121" t="s">
        <v>2019</v>
      </c>
      <c r="D451" s="121" t="s">
        <v>485</v>
      </c>
      <c r="E451" s="121" t="s">
        <v>486</v>
      </c>
      <c r="F451" s="121" t="s">
        <v>2917</v>
      </c>
      <c r="G451" s="121" t="s">
        <v>2921</v>
      </c>
      <c r="H451" s="121" t="s">
        <v>1944</v>
      </c>
      <c r="I451" s="121" t="s">
        <v>2854</v>
      </c>
      <c r="J451" s="121" t="s">
        <v>2896</v>
      </c>
      <c r="K451" s="94">
        <v>10797852.460000001</v>
      </c>
      <c r="L451" s="94">
        <v>-10797852.460000001</v>
      </c>
      <c r="M451" s="94">
        <v>-899821.03833333333</v>
      </c>
      <c r="N451" s="94">
        <v>-8501408.790000001</v>
      </c>
      <c r="O451" s="94">
        <v>-7601587.7516666669</v>
      </c>
      <c r="P451" s="94">
        <v>844.78884442916342</v>
      </c>
      <c r="Q451" s="121" t="s">
        <v>2891</v>
      </c>
    </row>
    <row r="452" spans="1:17" ht="21" customHeight="1">
      <c r="A452" s="120">
        <v>44865</v>
      </c>
      <c r="B452" s="121" t="s">
        <v>2916</v>
      </c>
      <c r="C452" s="121" t="s">
        <v>2019</v>
      </c>
      <c r="D452" s="121" t="s">
        <v>487</v>
      </c>
      <c r="E452" s="121" t="s">
        <v>488</v>
      </c>
      <c r="F452" s="121" t="s">
        <v>2811</v>
      </c>
      <c r="G452" s="121" t="s">
        <v>2919</v>
      </c>
      <c r="H452" s="121" t="s">
        <v>2900</v>
      </c>
      <c r="I452" s="123" t="s">
        <v>2790</v>
      </c>
      <c r="J452" s="121" t="s">
        <v>2791</v>
      </c>
      <c r="K452" s="94">
        <v>17230046.600000001</v>
      </c>
      <c r="L452" s="94">
        <v>16000000</v>
      </c>
      <c r="M452" s="94">
        <v>1333333.3333333335</v>
      </c>
      <c r="N452" s="94">
        <v>661091.38000000024</v>
      </c>
      <c r="O452" s="94">
        <v>-672241.95333333325</v>
      </c>
      <c r="P452" s="94">
        <v>-50.418146499999999</v>
      </c>
      <c r="Q452" s="121" t="s">
        <v>2892</v>
      </c>
    </row>
    <row r="453" spans="1:17" ht="21" customHeight="1">
      <c r="A453" s="120">
        <v>44865</v>
      </c>
      <c r="B453" s="121" t="s">
        <v>2916</v>
      </c>
      <c r="C453" s="121" t="s">
        <v>2019</v>
      </c>
      <c r="D453" s="121" t="s">
        <v>487</v>
      </c>
      <c r="E453" s="121" t="s">
        <v>488</v>
      </c>
      <c r="F453" s="121" t="s">
        <v>2811</v>
      </c>
      <c r="G453" s="121" t="s">
        <v>2919</v>
      </c>
      <c r="H453" s="121" t="s">
        <v>2900</v>
      </c>
      <c r="I453" s="123" t="s">
        <v>2792</v>
      </c>
      <c r="J453" s="121" t="s">
        <v>2793</v>
      </c>
      <c r="K453" s="94">
        <v>16000</v>
      </c>
      <c r="L453" s="94">
        <v>15000</v>
      </c>
      <c r="M453" s="94">
        <v>1250</v>
      </c>
      <c r="N453" s="94">
        <v>0</v>
      </c>
      <c r="O453" s="94">
        <v>-1250</v>
      </c>
      <c r="P453" s="94">
        <v>-100</v>
      </c>
      <c r="Q453" s="121" t="s">
        <v>2892</v>
      </c>
    </row>
    <row r="454" spans="1:17" ht="21" customHeight="1">
      <c r="A454" s="120">
        <v>44865</v>
      </c>
      <c r="B454" s="121" t="s">
        <v>2916</v>
      </c>
      <c r="C454" s="121" t="s">
        <v>2019</v>
      </c>
      <c r="D454" s="121" t="s">
        <v>487</v>
      </c>
      <c r="E454" s="121" t="s">
        <v>488</v>
      </c>
      <c r="F454" s="121" t="s">
        <v>2811</v>
      </c>
      <c r="G454" s="121" t="s">
        <v>2919</v>
      </c>
      <c r="H454" s="121" t="s">
        <v>2900</v>
      </c>
      <c r="I454" s="123" t="s">
        <v>2794</v>
      </c>
      <c r="J454" s="121" t="s">
        <v>2795</v>
      </c>
      <c r="K454" s="94">
        <v>46226.66</v>
      </c>
      <c r="L454" s="94">
        <v>30000</v>
      </c>
      <c r="M454" s="94">
        <v>2500</v>
      </c>
      <c r="N454" s="94">
        <v>0</v>
      </c>
      <c r="O454" s="94">
        <v>-2500</v>
      </c>
      <c r="P454" s="94">
        <v>-100</v>
      </c>
      <c r="Q454" s="121" t="s">
        <v>2892</v>
      </c>
    </row>
    <row r="455" spans="1:17" ht="21" customHeight="1">
      <c r="A455" s="120">
        <v>44865</v>
      </c>
      <c r="B455" s="121" t="s">
        <v>2916</v>
      </c>
      <c r="C455" s="121" t="s">
        <v>2019</v>
      </c>
      <c r="D455" s="121" t="s">
        <v>487</v>
      </c>
      <c r="E455" s="121" t="s">
        <v>488</v>
      </c>
      <c r="F455" s="121" t="s">
        <v>2811</v>
      </c>
      <c r="G455" s="121" t="s">
        <v>2919</v>
      </c>
      <c r="H455" s="121" t="s">
        <v>2900</v>
      </c>
      <c r="I455" s="123" t="s">
        <v>2865</v>
      </c>
      <c r="J455" s="121" t="s">
        <v>2796</v>
      </c>
      <c r="K455" s="94">
        <v>725498.85</v>
      </c>
      <c r="L455" s="94">
        <v>650000</v>
      </c>
      <c r="M455" s="94">
        <v>54166.666666666672</v>
      </c>
      <c r="N455" s="94">
        <v>50321.51</v>
      </c>
      <c r="O455" s="94">
        <v>-3845.1566666666668</v>
      </c>
      <c r="P455" s="94">
        <v>-7.0987507692307696</v>
      </c>
      <c r="Q455" s="121" t="s">
        <v>2892</v>
      </c>
    </row>
    <row r="456" spans="1:17" ht="21" customHeight="1">
      <c r="A456" s="120">
        <v>44865</v>
      </c>
      <c r="B456" s="121" t="s">
        <v>2916</v>
      </c>
      <c r="C456" s="121" t="s">
        <v>2019</v>
      </c>
      <c r="D456" s="121" t="s">
        <v>487</v>
      </c>
      <c r="E456" s="121" t="s">
        <v>488</v>
      </c>
      <c r="F456" s="121" t="s">
        <v>2811</v>
      </c>
      <c r="G456" s="121" t="s">
        <v>2919</v>
      </c>
      <c r="H456" s="121" t="s">
        <v>2900</v>
      </c>
      <c r="I456" s="123" t="s">
        <v>2797</v>
      </c>
      <c r="J456" s="121" t="s">
        <v>2798</v>
      </c>
      <c r="K456" s="94">
        <v>5707434.7800000003</v>
      </c>
      <c r="L456" s="94">
        <v>4500000</v>
      </c>
      <c r="M456" s="94">
        <v>375000</v>
      </c>
      <c r="N456" s="94">
        <v>530058.34</v>
      </c>
      <c r="O456" s="94">
        <v>155058.34</v>
      </c>
      <c r="P456" s="94">
        <v>41.348890666666669</v>
      </c>
      <c r="Q456" s="121" t="s">
        <v>2891</v>
      </c>
    </row>
    <row r="457" spans="1:17" ht="21" customHeight="1">
      <c r="A457" s="120">
        <v>44865</v>
      </c>
      <c r="B457" s="121" t="s">
        <v>2916</v>
      </c>
      <c r="C457" s="121" t="s">
        <v>2019</v>
      </c>
      <c r="D457" s="121" t="s">
        <v>487</v>
      </c>
      <c r="E457" s="121" t="s">
        <v>488</v>
      </c>
      <c r="F457" s="121" t="s">
        <v>2811</v>
      </c>
      <c r="G457" s="121" t="s">
        <v>2919</v>
      </c>
      <c r="H457" s="121" t="s">
        <v>2900</v>
      </c>
      <c r="I457" s="123" t="s">
        <v>2799</v>
      </c>
      <c r="J457" s="121" t="s">
        <v>2800</v>
      </c>
      <c r="K457" s="94">
        <v>5229119.05</v>
      </c>
      <c r="L457" s="94">
        <v>3500000</v>
      </c>
      <c r="M457" s="94">
        <v>291666.66666666669</v>
      </c>
      <c r="N457" s="94">
        <v>87353.41</v>
      </c>
      <c r="O457" s="94">
        <v>-204313.25666666671</v>
      </c>
      <c r="P457" s="94">
        <v>-70.050259428571422</v>
      </c>
      <c r="Q457" s="121" t="s">
        <v>2892</v>
      </c>
    </row>
    <row r="458" spans="1:17" ht="21" customHeight="1">
      <c r="A458" s="120">
        <v>44865</v>
      </c>
      <c r="B458" s="121" t="s">
        <v>2916</v>
      </c>
      <c r="C458" s="121" t="s">
        <v>2019</v>
      </c>
      <c r="D458" s="121" t="s">
        <v>487</v>
      </c>
      <c r="E458" s="121" t="s">
        <v>488</v>
      </c>
      <c r="F458" s="121" t="s">
        <v>2811</v>
      </c>
      <c r="G458" s="121" t="s">
        <v>2919</v>
      </c>
      <c r="H458" s="121" t="s">
        <v>2900</v>
      </c>
      <c r="I458" s="123" t="s">
        <v>2801</v>
      </c>
      <c r="J458" s="121" t="s">
        <v>2802</v>
      </c>
      <c r="K458" s="94">
        <v>0</v>
      </c>
      <c r="L458" s="94">
        <v>1000</v>
      </c>
      <c r="M458" s="94">
        <v>83.333333333333329</v>
      </c>
      <c r="N458" s="94">
        <v>0</v>
      </c>
      <c r="O458" s="94">
        <v>-83.333333333333329</v>
      </c>
      <c r="P458" s="94">
        <v>-100</v>
      </c>
      <c r="Q458" s="121" t="s">
        <v>2892</v>
      </c>
    </row>
    <row r="459" spans="1:17" ht="21" customHeight="1">
      <c r="A459" s="120">
        <v>44865</v>
      </c>
      <c r="B459" s="121" t="s">
        <v>2916</v>
      </c>
      <c r="C459" s="121" t="s">
        <v>2019</v>
      </c>
      <c r="D459" s="121" t="s">
        <v>487</v>
      </c>
      <c r="E459" s="121" t="s">
        <v>488</v>
      </c>
      <c r="F459" s="121" t="s">
        <v>2811</v>
      </c>
      <c r="G459" s="121" t="s">
        <v>2919</v>
      </c>
      <c r="H459" s="121" t="s">
        <v>2900</v>
      </c>
      <c r="I459" s="123" t="s">
        <v>2803</v>
      </c>
      <c r="J459" s="121" t="s">
        <v>2804</v>
      </c>
      <c r="K459" s="94">
        <v>11789392.84</v>
      </c>
      <c r="L459" s="94">
        <v>8500000</v>
      </c>
      <c r="M459" s="94">
        <v>708333.33333333337</v>
      </c>
      <c r="N459" s="94">
        <v>205221.85</v>
      </c>
      <c r="O459" s="94">
        <v>-503111.48333333334</v>
      </c>
      <c r="P459" s="94">
        <v>-71.02750352941176</v>
      </c>
      <c r="Q459" s="121" t="s">
        <v>2892</v>
      </c>
    </row>
    <row r="460" spans="1:17" ht="21" customHeight="1">
      <c r="A460" s="120">
        <v>44865</v>
      </c>
      <c r="B460" s="121" t="s">
        <v>2916</v>
      </c>
      <c r="C460" s="121" t="s">
        <v>2019</v>
      </c>
      <c r="D460" s="121" t="s">
        <v>487</v>
      </c>
      <c r="E460" s="121" t="s">
        <v>488</v>
      </c>
      <c r="F460" s="121" t="s">
        <v>2811</v>
      </c>
      <c r="G460" s="121" t="s">
        <v>2919</v>
      </c>
      <c r="H460" s="121" t="s">
        <v>2900</v>
      </c>
      <c r="I460" s="123" t="s">
        <v>2805</v>
      </c>
      <c r="J460" s="121" t="s">
        <v>2806</v>
      </c>
      <c r="K460" s="94">
        <v>30260610.93</v>
      </c>
      <c r="L460" s="94">
        <v>31995000</v>
      </c>
      <c r="M460" s="94">
        <v>2666250</v>
      </c>
      <c r="N460" s="94">
        <v>2304150</v>
      </c>
      <c r="O460" s="94">
        <v>-362100</v>
      </c>
      <c r="P460" s="94">
        <v>-13.580872011251758</v>
      </c>
      <c r="Q460" s="121" t="s">
        <v>2892</v>
      </c>
    </row>
    <row r="461" spans="1:17" ht="21" customHeight="1">
      <c r="A461" s="120">
        <v>44865</v>
      </c>
      <c r="B461" s="121" t="s">
        <v>2916</v>
      </c>
      <c r="C461" s="121" t="s">
        <v>2019</v>
      </c>
      <c r="D461" s="121" t="s">
        <v>487</v>
      </c>
      <c r="E461" s="121" t="s">
        <v>488</v>
      </c>
      <c r="F461" s="121" t="s">
        <v>2811</v>
      </c>
      <c r="G461" s="121" t="s">
        <v>2919</v>
      </c>
      <c r="H461" s="121" t="s">
        <v>2900</v>
      </c>
      <c r="I461" s="123" t="s">
        <v>2807</v>
      </c>
      <c r="J461" s="121" t="s">
        <v>2808</v>
      </c>
      <c r="K461" s="94">
        <v>4361132.88</v>
      </c>
      <c r="L461" s="94">
        <v>4400000</v>
      </c>
      <c r="M461" s="94">
        <v>366666.66666666669</v>
      </c>
      <c r="N461" s="94">
        <v>234609.41</v>
      </c>
      <c r="O461" s="94">
        <v>-132057.25666666668</v>
      </c>
      <c r="P461" s="94">
        <v>-36.015615454545454</v>
      </c>
      <c r="Q461" s="121" t="s">
        <v>2892</v>
      </c>
    </row>
    <row r="462" spans="1:17" ht="21" customHeight="1">
      <c r="A462" s="120">
        <v>44865</v>
      </c>
      <c r="B462" s="121" t="s">
        <v>2916</v>
      </c>
      <c r="C462" s="121" t="s">
        <v>2019</v>
      </c>
      <c r="D462" s="121" t="s">
        <v>487</v>
      </c>
      <c r="E462" s="121" t="s">
        <v>488</v>
      </c>
      <c r="F462" s="121" t="s">
        <v>2811</v>
      </c>
      <c r="G462" s="121" t="s">
        <v>2919</v>
      </c>
      <c r="H462" s="121" t="s">
        <v>2900</v>
      </c>
      <c r="I462" s="123" t="s">
        <v>2870</v>
      </c>
      <c r="J462" s="121" t="s">
        <v>2871</v>
      </c>
      <c r="K462" s="94">
        <v>0</v>
      </c>
      <c r="L462" s="95"/>
      <c r="M462" s="95"/>
      <c r="N462" s="94">
        <v>0</v>
      </c>
      <c r="O462" s="95"/>
      <c r="P462" s="95"/>
      <c r="Q462" s="121" t="s">
        <v>2897</v>
      </c>
    </row>
    <row r="463" spans="1:17" ht="21" customHeight="1">
      <c r="A463" s="120">
        <v>44865</v>
      </c>
      <c r="B463" s="121" t="s">
        <v>2916</v>
      </c>
      <c r="C463" s="121" t="s">
        <v>2019</v>
      </c>
      <c r="D463" s="121" t="s">
        <v>487</v>
      </c>
      <c r="E463" s="121" t="s">
        <v>488</v>
      </c>
      <c r="F463" s="121" t="s">
        <v>2811</v>
      </c>
      <c r="G463" s="121" t="s">
        <v>2919</v>
      </c>
      <c r="H463" s="121" t="s">
        <v>2900</v>
      </c>
      <c r="I463" s="123" t="s">
        <v>2809</v>
      </c>
      <c r="J463" s="121" t="s">
        <v>2810</v>
      </c>
      <c r="K463" s="94">
        <v>847626.04</v>
      </c>
      <c r="L463" s="94">
        <v>175000</v>
      </c>
      <c r="M463" s="94">
        <v>14583.333333333334</v>
      </c>
      <c r="N463" s="94">
        <v>0</v>
      </c>
      <c r="O463" s="94">
        <v>-14583.333333333334</v>
      </c>
      <c r="P463" s="94">
        <v>-100</v>
      </c>
      <c r="Q463" s="121" t="s">
        <v>2892</v>
      </c>
    </row>
    <row r="464" spans="1:17" ht="21" customHeight="1">
      <c r="A464" s="120">
        <v>44865</v>
      </c>
      <c r="B464" s="121" t="s">
        <v>2916</v>
      </c>
      <c r="C464" s="121" t="s">
        <v>2019</v>
      </c>
      <c r="D464" s="121" t="s">
        <v>487</v>
      </c>
      <c r="E464" s="121" t="s">
        <v>488</v>
      </c>
      <c r="F464" s="121" t="s">
        <v>2839</v>
      </c>
      <c r="G464" s="121" t="s">
        <v>2919</v>
      </c>
      <c r="H464" s="121" t="s">
        <v>2900</v>
      </c>
      <c r="I464" s="122" t="s">
        <v>2812</v>
      </c>
      <c r="J464" s="121" t="s">
        <v>2813</v>
      </c>
      <c r="K464" s="94">
        <v>3731337.62</v>
      </c>
      <c r="L464" s="94">
        <v>3991566.97</v>
      </c>
      <c r="M464" s="94">
        <v>332630.58083333337</v>
      </c>
      <c r="N464" s="94">
        <v>155109.67000000001</v>
      </c>
      <c r="O464" s="94">
        <v>-177520.91083333333</v>
      </c>
      <c r="P464" s="94">
        <v>-53.368788398406849</v>
      </c>
      <c r="Q464" s="121" t="s">
        <v>2891</v>
      </c>
    </row>
    <row r="465" spans="1:17" ht="21" customHeight="1">
      <c r="A465" s="120">
        <v>44865</v>
      </c>
      <c r="B465" s="121" t="s">
        <v>2916</v>
      </c>
      <c r="C465" s="121" t="s">
        <v>2019</v>
      </c>
      <c r="D465" s="121" t="s">
        <v>487</v>
      </c>
      <c r="E465" s="121" t="s">
        <v>488</v>
      </c>
      <c r="F465" s="121" t="s">
        <v>2839</v>
      </c>
      <c r="G465" s="121" t="s">
        <v>2919</v>
      </c>
      <c r="H465" s="121" t="s">
        <v>2900</v>
      </c>
      <c r="I465" s="122" t="s">
        <v>2814</v>
      </c>
      <c r="J465" s="121" t="s">
        <v>2815</v>
      </c>
      <c r="K465" s="94">
        <v>1032086.52</v>
      </c>
      <c r="L465" s="94">
        <v>959255.65</v>
      </c>
      <c r="M465" s="94">
        <v>79937.97083333334</v>
      </c>
      <c r="N465" s="94">
        <v>386861.72</v>
      </c>
      <c r="O465" s="94">
        <v>306923.7491666667</v>
      </c>
      <c r="P465" s="94">
        <v>383.95238954287106</v>
      </c>
      <c r="Q465" s="121" t="s">
        <v>2892</v>
      </c>
    </row>
    <row r="466" spans="1:17" ht="21" customHeight="1">
      <c r="A466" s="120">
        <v>44865</v>
      </c>
      <c r="B466" s="121" t="s">
        <v>2916</v>
      </c>
      <c r="C466" s="121" t="s">
        <v>2019</v>
      </c>
      <c r="D466" s="121" t="s">
        <v>487</v>
      </c>
      <c r="E466" s="121" t="s">
        <v>488</v>
      </c>
      <c r="F466" s="121" t="s">
        <v>2839</v>
      </c>
      <c r="G466" s="121" t="s">
        <v>2919</v>
      </c>
      <c r="H466" s="121" t="s">
        <v>2900</v>
      </c>
      <c r="I466" s="122" t="s">
        <v>2816</v>
      </c>
      <c r="J466" s="121" t="s">
        <v>2817</v>
      </c>
      <c r="K466" s="94">
        <v>59038.8</v>
      </c>
      <c r="L466" s="94">
        <v>61821.7</v>
      </c>
      <c r="M466" s="94">
        <v>5151.8083333333325</v>
      </c>
      <c r="N466" s="94">
        <v>12317</v>
      </c>
      <c r="O466" s="94">
        <v>7165.1916666666657</v>
      </c>
      <c r="P466" s="94">
        <v>139.08109935508082</v>
      </c>
      <c r="Q466" s="121" t="s">
        <v>2892</v>
      </c>
    </row>
    <row r="467" spans="1:17" ht="21" customHeight="1">
      <c r="A467" s="120">
        <v>44865</v>
      </c>
      <c r="B467" s="121" t="s">
        <v>2916</v>
      </c>
      <c r="C467" s="121" t="s">
        <v>2019</v>
      </c>
      <c r="D467" s="121" t="s">
        <v>487</v>
      </c>
      <c r="E467" s="121" t="s">
        <v>488</v>
      </c>
      <c r="F467" s="121" t="s">
        <v>2839</v>
      </c>
      <c r="G467" s="121" t="s">
        <v>2919</v>
      </c>
      <c r="H467" s="121" t="s">
        <v>2900</v>
      </c>
      <c r="I467" s="122" t="s">
        <v>2818</v>
      </c>
      <c r="J467" s="121" t="s">
        <v>2819</v>
      </c>
      <c r="K467" s="94">
        <v>3462507.33</v>
      </c>
      <c r="L467" s="94">
        <v>1401276.6</v>
      </c>
      <c r="M467" s="94">
        <v>116773.05</v>
      </c>
      <c r="N467" s="94">
        <v>219064</v>
      </c>
      <c r="O467" s="94">
        <v>102290.95</v>
      </c>
      <c r="P467" s="94">
        <v>87.598080207719164</v>
      </c>
      <c r="Q467" s="121" t="s">
        <v>2892</v>
      </c>
    </row>
    <row r="468" spans="1:17" ht="21" customHeight="1">
      <c r="A468" s="120">
        <v>44865</v>
      </c>
      <c r="B468" s="121" t="s">
        <v>2916</v>
      </c>
      <c r="C468" s="121" t="s">
        <v>2019</v>
      </c>
      <c r="D468" s="121" t="s">
        <v>487</v>
      </c>
      <c r="E468" s="121" t="s">
        <v>488</v>
      </c>
      <c r="F468" s="121" t="s">
        <v>2839</v>
      </c>
      <c r="G468" s="121" t="s">
        <v>2919</v>
      </c>
      <c r="H468" s="121" t="s">
        <v>2900</v>
      </c>
      <c r="I468" s="122" t="s">
        <v>2820</v>
      </c>
      <c r="J468" s="121" t="s">
        <v>2821</v>
      </c>
      <c r="K468" s="94">
        <v>30260610.93</v>
      </c>
      <c r="L468" s="94">
        <v>31995000</v>
      </c>
      <c r="M468" s="94">
        <v>2666250</v>
      </c>
      <c r="N468" s="94">
        <v>2304150</v>
      </c>
      <c r="O468" s="94">
        <v>-362100</v>
      </c>
      <c r="P468" s="94">
        <v>-13.580872011251758</v>
      </c>
      <c r="Q468" s="121" t="s">
        <v>2891</v>
      </c>
    </row>
    <row r="469" spans="1:17" ht="21" customHeight="1">
      <c r="A469" s="120">
        <v>44865</v>
      </c>
      <c r="B469" s="121" t="s">
        <v>2916</v>
      </c>
      <c r="C469" s="121" t="s">
        <v>2019</v>
      </c>
      <c r="D469" s="121" t="s">
        <v>487</v>
      </c>
      <c r="E469" s="121" t="s">
        <v>488</v>
      </c>
      <c r="F469" s="121" t="s">
        <v>2839</v>
      </c>
      <c r="G469" s="121" t="s">
        <v>2919</v>
      </c>
      <c r="H469" s="121" t="s">
        <v>2900</v>
      </c>
      <c r="I469" s="122" t="s">
        <v>2822</v>
      </c>
      <c r="J469" s="121" t="s">
        <v>2846</v>
      </c>
      <c r="K469" s="94">
        <v>4906087.0999999996</v>
      </c>
      <c r="L469" s="94">
        <v>5150000</v>
      </c>
      <c r="M469" s="94">
        <v>429166.66666666669</v>
      </c>
      <c r="N469" s="94">
        <v>432875.28</v>
      </c>
      <c r="O469" s="94">
        <v>3708.6133333333332</v>
      </c>
      <c r="P469" s="94">
        <v>0.86414291262135923</v>
      </c>
      <c r="Q469" s="121" t="s">
        <v>2892</v>
      </c>
    </row>
    <row r="470" spans="1:17" ht="21" customHeight="1">
      <c r="A470" s="120">
        <v>44865</v>
      </c>
      <c r="B470" s="121" t="s">
        <v>2916</v>
      </c>
      <c r="C470" s="121" t="s">
        <v>2019</v>
      </c>
      <c r="D470" s="121" t="s">
        <v>487</v>
      </c>
      <c r="E470" s="121" t="s">
        <v>488</v>
      </c>
      <c r="F470" s="121" t="s">
        <v>2839</v>
      </c>
      <c r="G470" s="121" t="s">
        <v>2919</v>
      </c>
      <c r="H470" s="121" t="s">
        <v>2900</v>
      </c>
      <c r="I470" s="122" t="s">
        <v>2823</v>
      </c>
      <c r="J470" s="121" t="s">
        <v>2824</v>
      </c>
      <c r="K470" s="94">
        <v>8634378.6099999994</v>
      </c>
      <c r="L470" s="94">
        <v>8500000</v>
      </c>
      <c r="M470" s="94">
        <v>708333.33333333337</v>
      </c>
      <c r="N470" s="94">
        <v>752618.09000000008</v>
      </c>
      <c r="O470" s="94">
        <v>44284.756666666668</v>
      </c>
      <c r="P470" s="94">
        <v>6.2519656470588236</v>
      </c>
      <c r="Q470" s="121" t="s">
        <v>2892</v>
      </c>
    </row>
    <row r="471" spans="1:17" ht="21" customHeight="1">
      <c r="A471" s="120">
        <v>44865</v>
      </c>
      <c r="B471" s="121" t="s">
        <v>2916</v>
      </c>
      <c r="C471" s="121" t="s">
        <v>2019</v>
      </c>
      <c r="D471" s="121" t="s">
        <v>487</v>
      </c>
      <c r="E471" s="121" t="s">
        <v>488</v>
      </c>
      <c r="F471" s="121" t="s">
        <v>2839</v>
      </c>
      <c r="G471" s="121" t="s">
        <v>2919</v>
      </c>
      <c r="H471" s="121" t="s">
        <v>2900</v>
      </c>
      <c r="I471" s="122" t="s">
        <v>2825</v>
      </c>
      <c r="J471" s="121" t="s">
        <v>2826</v>
      </c>
      <c r="K471" s="94">
        <v>1434552.26</v>
      </c>
      <c r="L471" s="94">
        <v>1465000</v>
      </c>
      <c r="M471" s="94">
        <v>122083.33333333333</v>
      </c>
      <c r="N471" s="94">
        <v>96939</v>
      </c>
      <c r="O471" s="94">
        <v>-25144.333333333336</v>
      </c>
      <c r="P471" s="94">
        <v>-20.596040955631398</v>
      </c>
      <c r="Q471" s="121" t="s">
        <v>2891</v>
      </c>
    </row>
    <row r="472" spans="1:17" ht="21" customHeight="1">
      <c r="A472" s="120">
        <v>44865</v>
      </c>
      <c r="B472" s="121" t="s">
        <v>2916</v>
      </c>
      <c r="C472" s="121" t="s">
        <v>2019</v>
      </c>
      <c r="D472" s="121" t="s">
        <v>487</v>
      </c>
      <c r="E472" s="121" t="s">
        <v>488</v>
      </c>
      <c r="F472" s="121" t="s">
        <v>2839</v>
      </c>
      <c r="G472" s="121" t="s">
        <v>2919</v>
      </c>
      <c r="H472" s="121" t="s">
        <v>2900</v>
      </c>
      <c r="I472" s="122" t="s">
        <v>2827</v>
      </c>
      <c r="J472" s="121" t="s">
        <v>2828</v>
      </c>
      <c r="K472" s="94">
        <v>5018554.08</v>
      </c>
      <c r="L472" s="94">
        <v>4500000</v>
      </c>
      <c r="M472" s="94">
        <v>375000</v>
      </c>
      <c r="N472" s="94">
        <v>343289.17</v>
      </c>
      <c r="O472" s="94">
        <v>-31710.83</v>
      </c>
      <c r="P472" s="94">
        <v>-8.4562213333333336</v>
      </c>
      <c r="Q472" s="121" t="s">
        <v>2891</v>
      </c>
    </row>
    <row r="473" spans="1:17" ht="21" customHeight="1">
      <c r="A473" s="120">
        <v>44865</v>
      </c>
      <c r="B473" s="121" t="s">
        <v>2916</v>
      </c>
      <c r="C473" s="121" t="s">
        <v>2019</v>
      </c>
      <c r="D473" s="121" t="s">
        <v>487</v>
      </c>
      <c r="E473" s="121" t="s">
        <v>488</v>
      </c>
      <c r="F473" s="121" t="s">
        <v>2839</v>
      </c>
      <c r="G473" s="121" t="s">
        <v>2919</v>
      </c>
      <c r="H473" s="121" t="s">
        <v>2900</v>
      </c>
      <c r="I473" s="122" t="s">
        <v>2829</v>
      </c>
      <c r="J473" s="121" t="s">
        <v>2830</v>
      </c>
      <c r="K473" s="94">
        <v>1697902.5</v>
      </c>
      <c r="L473" s="94">
        <v>1720000</v>
      </c>
      <c r="M473" s="94">
        <v>143333.33333333334</v>
      </c>
      <c r="N473" s="94">
        <v>170017.80999999997</v>
      </c>
      <c r="O473" s="94">
        <v>26684.476666666666</v>
      </c>
      <c r="P473" s="94">
        <v>18.617076744186047</v>
      </c>
      <c r="Q473" s="121" t="s">
        <v>2892</v>
      </c>
    </row>
    <row r="474" spans="1:17" ht="21" customHeight="1">
      <c r="A474" s="120">
        <v>44865</v>
      </c>
      <c r="B474" s="121" t="s">
        <v>2916</v>
      </c>
      <c r="C474" s="121" t="s">
        <v>2019</v>
      </c>
      <c r="D474" s="121" t="s">
        <v>487</v>
      </c>
      <c r="E474" s="121" t="s">
        <v>488</v>
      </c>
      <c r="F474" s="121" t="s">
        <v>2839</v>
      </c>
      <c r="G474" s="121" t="s">
        <v>2919</v>
      </c>
      <c r="H474" s="121" t="s">
        <v>2900</v>
      </c>
      <c r="I474" s="122" t="s">
        <v>2831</v>
      </c>
      <c r="J474" s="121" t="s">
        <v>2832</v>
      </c>
      <c r="K474" s="94">
        <v>2973303.94</v>
      </c>
      <c r="L474" s="94">
        <v>2560063.84</v>
      </c>
      <c r="M474" s="94">
        <v>213338.65333333335</v>
      </c>
      <c r="N474" s="94">
        <v>121876.46</v>
      </c>
      <c r="O474" s="94">
        <v>-91462.193333333344</v>
      </c>
      <c r="P474" s="94">
        <v>-42.871834008639411</v>
      </c>
      <c r="Q474" s="121" t="s">
        <v>2891</v>
      </c>
    </row>
    <row r="475" spans="1:17" ht="21" customHeight="1">
      <c r="A475" s="120">
        <v>44865</v>
      </c>
      <c r="B475" s="121" t="s">
        <v>2916</v>
      </c>
      <c r="C475" s="121" t="s">
        <v>2019</v>
      </c>
      <c r="D475" s="121" t="s">
        <v>487</v>
      </c>
      <c r="E475" s="121" t="s">
        <v>488</v>
      </c>
      <c r="F475" s="121" t="s">
        <v>2839</v>
      </c>
      <c r="G475" s="121" t="s">
        <v>2919</v>
      </c>
      <c r="H475" s="121" t="s">
        <v>2900</v>
      </c>
      <c r="I475" s="122" t="s">
        <v>2833</v>
      </c>
      <c r="J475" s="121" t="s">
        <v>2834</v>
      </c>
      <c r="K475" s="94">
        <v>4471321.22</v>
      </c>
      <c r="L475" s="94">
        <v>4300000</v>
      </c>
      <c r="M475" s="94">
        <v>358333.33333333337</v>
      </c>
      <c r="N475" s="94">
        <v>380755.07</v>
      </c>
      <c r="O475" s="94">
        <v>22421.736666666668</v>
      </c>
      <c r="P475" s="94">
        <v>6.2572288372093023</v>
      </c>
      <c r="Q475" s="121" t="s">
        <v>2892</v>
      </c>
    </row>
    <row r="476" spans="1:17" ht="21" customHeight="1">
      <c r="A476" s="120">
        <v>44865</v>
      </c>
      <c r="B476" s="121" t="s">
        <v>2916</v>
      </c>
      <c r="C476" s="121" t="s">
        <v>2019</v>
      </c>
      <c r="D476" s="121" t="s">
        <v>487</v>
      </c>
      <c r="E476" s="121" t="s">
        <v>488</v>
      </c>
      <c r="F476" s="121" t="s">
        <v>2839</v>
      </c>
      <c r="G476" s="121" t="s">
        <v>2919</v>
      </c>
      <c r="H476" s="121" t="s">
        <v>2900</v>
      </c>
      <c r="I476" s="122" t="s">
        <v>2835</v>
      </c>
      <c r="J476" s="121" t="s">
        <v>2836</v>
      </c>
      <c r="K476" s="94">
        <v>6354.61</v>
      </c>
      <c r="L476" s="94">
        <v>10000</v>
      </c>
      <c r="M476" s="94">
        <v>833.33333333333326</v>
      </c>
      <c r="N476" s="94">
        <v>8.52</v>
      </c>
      <c r="O476" s="94">
        <v>-824.81333333333316</v>
      </c>
      <c r="P476" s="94">
        <v>-98.977599999999995</v>
      </c>
      <c r="Q476" s="121" t="s">
        <v>2891</v>
      </c>
    </row>
    <row r="477" spans="1:17" ht="21" customHeight="1">
      <c r="A477" s="120">
        <v>44865</v>
      </c>
      <c r="B477" s="121" t="s">
        <v>2916</v>
      </c>
      <c r="C477" s="121" t="s">
        <v>2019</v>
      </c>
      <c r="D477" s="121" t="s">
        <v>487</v>
      </c>
      <c r="E477" s="121" t="s">
        <v>488</v>
      </c>
      <c r="F477" s="121" t="s">
        <v>2839</v>
      </c>
      <c r="G477" s="121" t="s">
        <v>2919</v>
      </c>
      <c r="H477" s="121" t="s">
        <v>2900</v>
      </c>
      <c r="I477" s="122" t="s">
        <v>2837</v>
      </c>
      <c r="J477" s="121" t="s">
        <v>2838</v>
      </c>
      <c r="K477" s="94">
        <v>3502422.93</v>
      </c>
      <c r="L477" s="94">
        <v>3000000</v>
      </c>
      <c r="M477" s="94">
        <v>250000</v>
      </c>
      <c r="N477" s="94">
        <v>141774.6</v>
      </c>
      <c r="O477" s="94">
        <v>-108225.4</v>
      </c>
      <c r="P477" s="94">
        <v>-43.29016</v>
      </c>
      <c r="Q477" s="121" t="s">
        <v>2891</v>
      </c>
    </row>
    <row r="478" spans="1:17" ht="21" customHeight="1">
      <c r="A478" s="120">
        <v>44865</v>
      </c>
      <c r="B478" s="121" t="s">
        <v>2916</v>
      </c>
      <c r="C478" s="121" t="s">
        <v>2019</v>
      </c>
      <c r="D478" s="121" t="s">
        <v>487</v>
      </c>
      <c r="E478" s="121" t="s">
        <v>488</v>
      </c>
      <c r="F478" s="121" t="s">
        <v>2839</v>
      </c>
      <c r="G478" s="121" t="s">
        <v>2919</v>
      </c>
      <c r="H478" s="121" t="s">
        <v>2900</v>
      </c>
      <c r="I478" s="122" t="s">
        <v>2872</v>
      </c>
      <c r="J478" s="121" t="s">
        <v>2873</v>
      </c>
      <c r="K478" s="94">
        <v>0</v>
      </c>
      <c r="L478" s="95"/>
      <c r="M478" s="95"/>
      <c r="N478" s="94">
        <v>0</v>
      </c>
      <c r="O478" s="95"/>
      <c r="P478" s="95"/>
      <c r="Q478" s="121" t="s">
        <v>2897</v>
      </c>
    </row>
    <row r="479" spans="1:17" ht="21" customHeight="1">
      <c r="A479" s="120">
        <v>44865</v>
      </c>
      <c r="B479" s="121" t="s">
        <v>2916</v>
      </c>
      <c r="C479" s="121" t="s">
        <v>2019</v>
      </c>
      <c r="D479" s="121" t="s">
        <v>487</v>
      </c>
      <c r="E479" s="121" t="s">
        <v>488</v>
      </c>
      <c r="F479" s="121" t="s">
        <v>2893</v>
      </c>
      <c r="G479" s="121" t="s">
        <v>2920</v>
      </c>
      <c r="H479" s="121" t="s">
        <v>1944</v>
      </c>
      <c r="I479" s="121" t="s">
        <v>2852</v>
      </c>
      <c r="J479" s="121" t="s">
        <v>2894</v>
      </c>
      <c r="K479" s="94">
        <v>23449632.010000002</v>
      </c>
      <c r="L479" s="94">
        <v>23449632.010000002</v>
      </c>
      <c r="M479" s="94">
        <v>1954136.0008333335</v>
      </c>
      <c r="N479" s="94">
        <v>13819941.620000001</v>
      </c>
      <c r="O479" s="94">
        <v>11865805.619166667</v>
      </c>
      <c r="P479" s="94">
        <v>607.21493356176552</v>
      </c>
      <c r="Q479" s="121" t="s">
        <v>2891</v>
      </c>
    </row>
    <row r="480" spans="1:17" ht="21" customHeight="1">
      <c r="A480" s="120">
        <v>44865</v>
      </c>
      <c r="B480" s="121" t="s">
        <v>2916</v>
      </c>
      <c r="C480" s="121" t="s">
        <v>2019</v>
      </c>
      <c r="D480" s="121" t="s">
        <v>487</v>
      </c>
      <c r="E480" s="121" t="s">
        <v>488</v>
      </c>
      <c r="F480" s="121" t="s">
        <v>2917</v>
      </c>
      <c r="G480" s="121" t="s">
        <v>2921</v>
      </c>
      <c r="H480" s="121" t="s">
        <v>1944</v>
      </c>
      <c r="I480" s="121" t="s">
        <v>2853</v>
      </c>
      <c r="J480" s="121" t="s">
        <v>2895</v>
      </c>
      <c r="K480" s="94">
        <v>14536273.85</v>
      </c>
      <c r="L480" s="94">
        <v>14536273.85</v>
      </c>
      <c r="M480" s="94">
        <v>1211356.1541666668</v>
      </c>
      <c r="N480" s="94">
        <v>12048067.300000001</v>
      </c>
      <c r="O480" s="94">
        <v>10836711.145833332</v>
      </c>
      <c r="P480" s="94">
        <v>894.59331250834953</v>
      </c>
      <c r="Q480" s="121" t="s">
        <v>2891</v>
      </c>
    </row>
    <row r="481" spans="1:17" ht="21" customHeight="1">
      <c r="A481" s="120">
        <v>44865</v>
      </c>
      <c r="B481" s="121" t="s">
        <v>2916</v>
      </c>
      <c r="C481" s="121" t="s">
        <v>2019</v>
      </c>
      <c r="D481" s="121" t="s">
        <v>487</v>
      </c>
      <c r="E481" s="121" t="s">
        <v>488</v>
      </c>
      <c r="F481" s="121" t="s">
        <v>2917</v>
      </c>
      <c r="G481" s="121" t="s">
        <v>2921</v>
      </c>
      <c r="H481" s="121" t="s">
        <v>1944</v>
      </c>
      <c r="I481" s="121" t="s">
        <v>2854</v>
      </c>
      <c r="J481" s="121" t="s">
        <v>2896</v>
      </c>
      <c r="K481" s="94">
        <v>9892275.7699999996</v>
      </c>
      <c r="L481" s="94">
        <v>-9892275.7699999996</v>
      </c>
      <c r="M481" s="94">
        <v>-824356.31416666659</v>
      </c>
      <c r="N481" s="94">
        <v>-7445419.3200000022</v>
      </c>
      <c r="O481" s="94">
        <v>-6621063.0058333334</v>
      </c>
      <c r="P481" s="94">
        <v>803.17975274156743</v>
      </c>
      <c r="Q481" s="121" t="s">
        <v>2891</v>
      </c>
    </row>
  </sheetData>
  <autoFilter ref="A1:V481" xr:uid="{B2C1C69B-E8E2-4E15-8F4A-02810140CA79}">
    <filterColumn colId="3">
      <filters>
        <filter val="10781"/>
      </filters>
    </filterColumn>
  </autoFilter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Q28"/>
  <sheetViews>
    <sheetView topLeftCell="G1" zoomScale="80" zoomScaleNormal="80" workbookViewId="0">
      <selection activeCell="G2" sqref="G2:G3"/>
    </sheetView>
  </sheetViews>
  <sheetFormatPr defaultRowHeight="14.25"/>
  <cols>
    <col min="1" max="1" width="14.375" hidden="1" customWidth="1"/>
    <col min="2" max="2" width="18.875" hidden="1" customWidth="1"/>
    <col min="3" max="3" width="20.375" hidden="1" customWidth="1"/>
    <col min="4" max="4" width="20.75" hidden="1" customWidth="1"/>
    <col min="5" max="5" width="19.375" hidden="1" customWidth="1"/>
    <col min="6" max="6" width="16.25" hidden="1" customWidth="1"/>
    <col min="7" max="7" width="17.25" style="20" customWidth="1"/>
    <col min="8" max="8" width="25.125" style="20" customWidth="1"/>
    <col min="9" max="9" width="26" style="20" customWidth="1"/>
    <col min="10" max="11" width="26.75" style="20" customWidth="1"/>
    <col min="12" max="12" width="24.125" style="20" customWidth="1"/>
    <col min="13" max="13" width="24" style="20" customWidth="1"/>
    <col min="17" max="17" width="18" customWidth="1"/>
  </cols>
  <sheetData>
    <row r="1" spans="1:17" ht="34.5" customHeight="1" thickBot="1">
      <c r="A1" s="97" t="s">
        <v>2875</v>
      </c>
      <c r="B1" s="97"/>
      <c r="C1" s="97"/>
      <c r="D1" s="97"/>
      <c r="E1" s="97"/>
      <c r="G1" s="98" t="s">
        <v>2878</v>
      </c>
      <c r="H1" s="99"/>
      <c r="I1" s="99"/>
      <c r="J1" s="99"/>
      <c r="K1" s="99"/>
      <c r="L1" s="99"/>
      <c r="M1" s="100"/>
    </row>
    <row r="2" spans="1:17" ht="29.25" customHeight="1">
      <c r="A2" s="41" t="s">
        <v>2855</v>
      </c>
      <c r="B2" s="42" t="s">
        <v>2856</v>
      </c>
      <c r="C2" s="42" t="s">
        <v>2857</v>
      </c>
      <c r="D2" s="42" t="s">
        <v>2859</v>
      </c>
      <c r="E2" s="43" t="s">
        <v>2861</v>
      </c>
      <c r="G2" s="101" t="s">
        <v>2855</v>
      </c>
      <c r="H2" s="56" t="s">
        <v>2876</v>
      </c>
      <c r="I2" s="57" t="s">
        <v>2877</v>
      </c>
      <c r="J2" s="31" t="s">
        <v>2864</v>
      </c>
      <c r="K2" s="31" t="s">
        <v>2857</v>
      </c>
      <c r="L2" s="31" t="s">
        <v>2859</v>
      </c>
      <c r="M2" s="32" t="s">
        <v>2863</v>
      </c>
    </row>
    <row r="3" spans="1:17" ht="29.25" customHeight="1" thickBot="1">
      <c r="A3" s="44"/>
      <c r="B3" s="42"/>
      <c r="C3" s="42" t="s">
        <v>2858</v>
      </c>
      <c r="D3" s="42" t="s">
        <v>2860</v>
      </c>
      <c r="E3" s="42"/>
      <c r="G3" s="102"/>
      <c r="H3" s="56" t="s">
        <v>2856</v>
      </c>
      <c r="I3" s="56" t="s">
        <v>2858</v>
      </c>
      <c r="J3" s="31" t="s">
        <v>2856</v>
      </c>
      <c r="K3" s="31" t="s">
        <v>2858</v>
      </c>
      <c r="L3" s="31" t="s">
        <v>2860</v>
      </c>
      <c r="M3" s="32" t="s">
        <v>2861</v>
      </c>
    </row>
    <row r="4" spans="1:17" ht="25.5" customHeight="1" thickBot="1">
      <c r="A4" s="45" t="s">
        <v>16</v>
      </c>
      <c r="B4" s="46">
        <f>+'Planfin_ต.ค.65'!D34</f>
        <v>1596535000</v>
      </c>
      <c r="C4" s="46">
        <f>+'Planfin_ต.ค.65'!D35</f>
        <v>1518037000</v>
      </c>
      <c r="D4" s="46">
        <f>+'Planfin_ต.ค.65'!D36</f>
        <v>78498000</v>
      </c>
      <c r="E4" s="40" t="str">
        <f>+'Planfin_ต.ค.65'!D37</f>
        <v>เกินดุล</v>
      </c>
      <c r="F4" s="73"/>
      <c r="G4" s="74" t="s">
        <v>16</v>
      </c>
      <c r="H4" s="77">
        <f>+'Planfin_ต.ค.65'!D34</f>
        <v>1596535000</v>
      </c>
      <c r="I4" s="77">
        <f>+'Planfin_ต.ค.65'!D35</f>
        <v>1518037000</v>
      </c>
      <c r="J4" s="80">
        <f>+'Planfin_ต.ค.65'!F34</f>
        <v>154068941.24000004</v>
      </c>
      <c r="K4" s="80">
        <f>+'Planfin_ต.ค.65'!F35</f>
        <v>117372443.5</v>
      </c>
      <c r="L4" s="80">
        <f>+'Planfin_ต.ค.65'!F36</f>
        <v>36696497.740000039</v>
      </c>
      <c r="M4" s="83" t="str">
        <f>+'Planfin_ต.ค.65'!F37</f>
        <v>ผลเกินดุล</v>
      </c>
    </row>
    <row r="5" spans="1:17" ht="25.5" customHeight="1" thickBot="1">
      <c r="A5" s="45" t="s">
        <v>300</v>
      </c>
      <c r="B5" s="46">
        <f>+'Planfin_ต.ค.65'!K34</f>
        <v>498126000</v>
      </c>
      <c r="C5" s="46">
        <f>+'Planfin_ต.ค.65'!K35</f>
        <v>469183700</v>
      </c>
      <c r="D5" s="46">
        <f>+'Planfin_ต.ค.65'!K36</f>
        <v>28942300</v>
      </c>
      <c r="E5" s="40" t="str">
        <f>+'Planfin_ต.ค.65'!K37</f>
        <v>เกินดุล</v>
      </c>
      <c r="G5" s="75" t="s">
        <v>300</v>
      </c>
      <c r="H5" s="78">
        <f>+'Planfin_ต.ค.65'!K34</f>
        <v>498126000</v>
      </c>
      <c r="I5" s="78">
        <f>+'Planfin_ต.ค.65'!K35</f>
        <v>469183700</v>
      </c>
      <c r="J5" s="81">
        <f>+'Planfin_ต.ค.65'!M34</f>
        <v>44106935.369999997</v>
      </c>
      <c r="K5" s="81">
        <f>+'Planfin_ต.ค.65'!M35</f>
        <v>36926692.560000002</v>
      </c>
      <c r="L5" s="81">
        <f>+'Planfin_ต.ค.65'!M36</f>
        <v>7180242.8099999949</v>
      </c>
      <c r="M5" s="84" t="str">
        <f>+'Planfin_ต.ค.65'!M37</f>
        <v>ผลเกินดุล</v>
      </c>
    </row>
    <row r="6" spans="1:17" ht="25.5" customHeight="1" thickBot="1">
      <c r="A6" s="45" t="s">
        <v>462</v>
      </c>
      <c r="B6" s="46">
        <f>+'Planfin_ต.ค.65'!R34</f>
        <v>155307393.93000001</v>
      </c>
      <c r="C6" s="46">
        <f>+'Planfin_ต.ค.65'!R35</f>
        <v>136155835.27000001</v>
      </c>
      <c r="D6" s="46">
        <f>+'Planfin_ต.ค.65'!R36</f>
        <v>19151558.659999996</v>
      </c>
      <c r="E6" s="40" t="str">
        <f>+'Planfin_ต.ค.65'!R37</f>
        <v>เกินดุล</v>
      </c>
      <c r="G6" s="75" t="s">
        <v>462</v>
      </c>
      <c r="H6" s="78">
        <f>+'Planfin_ต.ค.65'!R34</f>
        <v>155307393.93000001</v>
      </c>
      <c r="I6" s="78">
        <f>+'Planfin_ต.ค.65'!R35</f>
        <v>136155835.27000001</v>
      </c>
      <c r="J6" s="81">
        <f>+'Planfin_ต.ค.65'!T34</f>
        <v>8930708.9700000007</v>
      </c>
      <c r="K6" s="81">
        <f>+'Planfin_ต.ค.65'!T35</f>
        <v>9129280.1199999992</v>
      </c>
      <c r="L6" s="81">
        <f>+'Planfin_ต.ค.65'!T36</f>
        <v>-198571.14999999851</v>
      </c>
      <c r="M6" s="84" t="str">
        <f>+'Planfin_ต.ค.65'!T37</f>
        <v>ผลขาดดุล</v>
      </c>
    </row>
    <row r="7" spans="1:17" ht="25.5" customHeight="1" thickBot="1">
      <c r="A7" s="45" t="s">
        <v>2862</v>
      </c>
      <c r="B7" s="46">
        <f>+'Planfin_ต.ค.65'!Y34</f>
        <v>97688499.599999994</v>
      </c>
      <c r="C7" s="46">
        <f>+'Planfin_ต.ค.65'!Y35</f>
        <v>91971542.219999999</v>
      </c>
      <c r="D7" s="46">
        <f>+'Planfin_ต.ค.65'!Y36</f>
        <v>5716957.3799999952</v>
      </c>
      <c r="E7" s="40" t="str">
        <f>+'Planfin_ต.ค.65'!Y37</f>
        <v>เกินดุล</v>
      </c>
      <c r="G7" s="75" t="s">
        <v>2862</v>
      </c>
      <c r="H7" s="78">
        <f>+'Planfin_ต.ค.65'!Y34</f>
        <v>97688499.599999994</v>
      </c>
      <c r="I7" s="78">
        <f>+'Planfin_ต.ค.65'!Y35</f>
        <v>91971542.219999999</v>
      </c>
      <c r="J7" s="81">
        <f>+'Planfin_ต.ค.65'!AA34</f>
        <v>7894750.5599999996</v>
      </c>
      <c r="K7" s="81">
        <f>+'Planfin_ต.ค.65'!AA35</f>
        <v>8032954.1400000006</v>
      </c>
      <c r="L7" s="81">
        <f>+'Planfin_ต.ค.65'!AA36</f>
        <v>-138203.58000000101</v>
      </c>
      <c r="M7" s="84" t="str">
        <f>+'Planfin_ต.ค.65'!AA37</f>
        <v>ผลขาดดุล</v>
      </c>
    </row>
    <row r="8" spans="1:17" ht="25.5" customHeight="1" thickBot="1">
      <c r="A8" s="45" t="s">
        <v>1613</v>
      </c>
      <c r="B8" s="46">
        <f>+'Planfin_ต.ค.65'!AF34</f>
        <v>100001165.19999999</v>
      </c>
      <c r="C8" s="46">
        <f>+'Planfin_ต.ค.65'!AF35</f>
        <v>96170527.829999998</v>
      </c>
      <c r="D8" s="46">
        <f>+'Planfin_ต.ค.65'!AF36</f>
        <v>3830637.3699999899</v>
      </c>
      <c r="E8" s="40" t="str">
        <f>+'Planfin_ต.ค.65'!AF37</f>
        <v>เกินดุล</v>
      </c>
      <c r="G8" s="75" t="s">
        <v>1613</v>
      </c>
      <c r="H8" s="78">
        <f>+'Planfin_ต.ค.65'!AF34</f>
        <v>100001165.19999999</v>
      </c>
      <c r="I8" s="78">
        <f>+'Planfin_ต.ค.65'!AF35</f>
        <v>96170527.829999998</v>
      </c>
      <c r="J8" s="81">
        <f>+'Planfin_ต.ค.65'!AH34</f>
        <v>5834424.1300000008</v>
      </c>
      <c r="K8" s="81">
        <f>+'Planfin_ต.ค.65'!AH35</f>
        <v>11676925.120000001</v>
      </c>
      <c r="L8" s="81">
        <f>+'Planfin_ต.ค.65'!AH36</f>
        <v>-5842500.9900000002</v>
      </c>
      <c r="M8" s="84" t="str">
        <f>+'Planfin_ต.ค.65'!AH37</f>
        <v>ผลขาดดุล</v>
      </c>
      <c r="Q8" s="19"/>
    </row>
    <row r="9" spans="1:17" ht="25.5" customHeight="1" thickBot="1">
      <c r="A9" s="45" t="s">
        <v>468</v>
      </c>
      <c r="B9" s="46">
        <f>+'Planfin_ต.ค.65'!AM34</f>
        <v>82740600</v>
      </c>
      <c r="C9" s="46">
        <f>+'Planfin_ต.ค.65'!AM35</f>
        <v>81430100</v>
      </c>
      <c r="D9" s="46">
        <f>+'Planfin_ต.ค.65'!AM36</f>
        <v>1310500</v>
      </c>
      <c r="E9" s="40" t="str">
        <f>+'Planfin_ต.ค.65'!AM37</f>
        <v>เกินดุล</v>
      </c>
      <c r="G9" s="75" t="s">
        <v>468</v>
      </c>
      <c r="H9" s="78">
        <f>+'Planfin_ต.ค.65'!AM34</f>
        <v>82740600</v>
      </c>
      <c r="I9" s="78">
        <f>+'Planfin_ต.ค.65'!AM35</f>
        <v>81430100</v>
      </c>
      <c r="J9" s="81">
        <f>+'Planfin_ต.ค.65'!AO34</f>
        <v>4847820.16</v>
      </c>
      <c r="K9" s="81">
        <f>+'Planfin_ต.ค.65'!AO35</f>
        <v>5868817.9299999997</v>
      </c>
      <c r="L9" s="81">
        <f>+'Planfin_ต.ค.65'!AO36</f>
        <v>-1020997.7699999996</v>
      </c>
      <c r="M9" s="84" t="str">
        <f>+'Planfin_ต.ค.65'!AO37</f>
        <v>ผลขาดดุล</v>
      </c>
    </row>
    <row r="10" spans="1:17" ht="25.5" customHeight="1" thickBot="1">
      <c r="A10" s="45" t="s">
        <v>470</v>
      </c>
      <c r="B10" s="46">
        <f>+'Planfin_ต.ค.65'!AT34</f>
        <v>281200000</v>
      </c>
      <c r="C10" s="46">
        <f>+'Planfin_ต.ค.65'!AT35</f>
        <v>270824996.32999998</v>
      </c>
      <c r="D10" s="46">
        <f>+'Planfin_ต.ค.65'!AT36</f>
        <v>10375003.670000017</v>
      </c>
      <c r="E10" s="40" t="str">
        <f>+'Planfin_ต.ค.65'!AT37</f>
        <v>เกินดุล</v>
      </c>
      <c r="G10" s="75" t="s">
        <v>470</v>
      </c>
      <c r="H10" s="78">
        <f>+'Planfin_ต.ค.65'!AT34</f>
        <v>281200000</v>
      </c>
      <c r="I10" s="78">
        <f>+'Planfin_ต.ค.65'!AT35</f>
        <v>270824996.32999998</v>
      </c>
      <c r="J10" s="81">
        <f>+'Planfin_ต.ค.65'!AV34</f>
        <v>20694677.419999998</v>
      </c>
      <c r="K10" s="81">
        <f>+'Planfin_ต.ค.65'!AV35</f>
        <v>25680917.82</v>
      </c>
      <c r="L10" s="81">
        <f>+'Planfin_ต.ค.65'!AV36</f>
        <v>-4986240.4000000022</v>
      </c>
      <c r="M10" s="86" t="str">
        <f>+'Planfin_ต.ค.65'!AV37</f>
        <v>ผลขาดดุล</v>
      </c>
    </row>
    <row r="11" spans="1:17" ht="25.5" customHeight="1" thickBot="1">
      <c r="A11" s="45" t="s">
        <v>472</v>
      </c>
      <c r="B11" s="46">
        <f>+'Planfin_ต.ค.65'!BA34</f>
        <v>85961961.5</v>
      </c>
      <c r="C11" s="46">
        <f>+'Planfin_ต.ค.65'!BA35</f>
        <v>82453287.099999994</v>
      </c>
      <c r="D11" s="46">
        <f>+'Planfin_ต.ค.65'!BA36</f>
        <v>3508674.400000006</v>
      </c>
      <c r="E11" s="40" t="str">
        <f>+'Planfin_ต.ค.65'!BA37</f>
        <v>เกินดุล</v>
      </c>
      <c r="G11" s="75" t="s">
        <v>472</v>
      </c>
      <c r="H11" s="78">
        <f>+'Planfin_ต.ค.65'!BA34</f>
        <v>85961961.5</v>
      </c>
      <c r="I11" s="78">
        <f>+'Planfin_ต.ค.65'!BA35</f>
        <v>82453287.099999994</v>
      </c>
      <c r="J11" s="81">
        <f>+'Planfin_ต.ค.65'!BC34</f>
        <v>7190788.2599999998</v>
      </c>
      <c r="K11" s="81">
        <f>+'Planfin_ต.ค.65'!BC35</f>
        <v>7380174.0099999998</v>
      </c>
      <c r="L11" s="81">
        <f>+'Planfin_ต.ค.65'!BC36</f>
        <v>-189385.75</v>
      </c>
      <c r="M11" s="84" t="str">
        <f>+'Planfin_ต.ค.65'!BC37</f>
        <v>ผลขาดดุล</v>
      </c>
    </row>
    <row r="12" spans="1:17" ht="25.5" customHeight="1" thickBot="1">
      <c r="A12" s="45" t="s">
        <v>474</v>
      </c>
      <c r="B12" s="46">
        <f>+'Planfin_ต.ค.65'!BH34</f>
        <v>114671018.76000001</v>
      </c>
      <c r="C12" s="46">
        <f>+'Planfin_ต.ค.65'!BH35</f>
        <v>107562804.11</v>
      </c>
      <c r="D12" s="46">
        <f>+'Planfin_ต.ค.65'!BH36</f>
        <v>7108214.650000006</v>
      </c>
      <c r="E12" s="40" t="str">
        <f>+'Planfin_ต.ค.65'!BH37</f>
        <v>เกินดุล</v>
      </c>
      <c r="G12" s="75" t="s">
        <v>474</v>
      </c>
      <c r="H12" s="78">
        <f>+'Planfin_ต.ค.65'!BH34</f>
        <v>114671018.76000001</v>
      </c>
      <c r="I12" s="78">
        <f>+'Planfin_ต.ค.65'!BH35</f>
        <v>107562804.11</v>
      </c>
      <c r="J12" s="81">
        <f>+'Planfin_ต.ค.65'!BJ34</f>
        <v>5586803.75</v>
      </c>
      <c r="K12" s="81">
        <f>+'Planfin_ต.ค.65'!BJ35</f>
        <v>6497928.6099999994</v>
      </c>
      <c r="L12" s="81">
        <f>+'Planfin_ต.ค.65'!BJ36</f>
        <v>-911124.8599999994</v>
      </c>
      <c r="M12" s="84" t="str">
        <f>+'Planfin_ต.ค.65'!BJ37</f>
        <v>ผลขาดดุล</v>
      </c>
    </row>
    <row r="13" spans="1:17" ht="25.5" customHeight="1" thickBot="1">
      <c r="A13" s="45" t="s">
        <v>476</v>
      </c>
      <c r="B13" s="46">
        <f>+'Planfin_ต.ค.65'!BO34</f>
        <v>112681000</v>
      </c>
      <c r="C13" s="46">
        <f>+'Planfin_ต.ค.65'!BO35</f>
        <v>103548531.34</v>
      </c>
      <c r="D13" s="46">
        <f>+'Planfin_ต.ค.65'!BO36</f>
        <v>9132468.6599999964</v>
      </c>
      <c r="E13" s="40" t="str">
        <f>+'Planfin_ต.ค.65'!BO37</f>
        <v>เกินดุล</v>
      </c>
      <c r="G13" s="75" t="s">
        <v>476</v>
      </c>
      <c r="H13" s="78">
        <f>+'Planfin_ต.ค.65'!BO34</f>
        <v>112681000</v>
      </c>
      <c r="I13" s="78">
        <f>+'Planfin_ต.ค.65'!BO35</f>
        <v>103548531.34</v>
      </c>
      <c r="J13" s="81">
        <f>+'Planfin_ต.ค.65'!BQ34</f>
        <v>7586229.2600000007</v>
      </c>
      <c r="K13" s="81">
        <f>+'Planfin_ต.ค.65'!BQ35</f>
        <v>6553547.3200000003</v>
      </c>
      <c r="L13" s="81">
        <f>+'Planfin_ต.ค.65'!BQ36</f>
        <v>1032681.9400000004</v>
      </c>
      <c r="M13" s="86" t="str">
        <f>+'Planfin_ต.ค.65'!BQ37</f>
        <v>ผลเกินดุล</v>
      </c>
    </row>
    <row r="14" spans="1:17" ht="25.5" customHeight="1" thickBot="1">
      <c r="A14" s="45" t="s">
        <v>478</v>
      </c>
      <c r="B14" s="46">
        <f>+'Planfin_ต.ค.65'!BV34</f>
        <v>92400246</v>
      </c>
      <c r="C14" s="46">
        <f>+'Planfin_ต.ค.65'!BV35</f>
        <v>92199666</v>
      </c>
      <c r="D14" s="46">
        <f>+'Planfin_ต.ค.65'!BV36</f>
        <v>200580</v>
      </c>
      <c r="E14" s="40" t="str">
        <f>+'Planfin_ต.ค.65'!BV37</f>
        <v>เกินดุล</v>
      </c>
      <c r="G14" s="75" t="s">
        <v>478</v>
      </c>
      <c r="H14" s="78">
        <f>+'Planfin_ต.ค.65'!BV34</f>
        <v>92400246</v>
      </c>
      <c r="I14" s="78">
        <f>+'Planfin_ต.ค.65'!BV35</f>
        <v>92199666</v>
      </c>
      <c r="J14" s="81">
        <f>+'Planfin_ต.ค.65'!BX34</f>
        <v>8716632.3599999994</v>
      </c>
      <c r="K14" s="81">
        <f>+'Planfin_ต.ค.65'!BX35</f>
        <v>7134402.3400000008</v>
      </c>
      <c r="L14" s="81">
        <f>+'Planfin_ต.ค.65'!BX36</f>
        <v>1582230.0199999986</v>
      </c>
      <c r="M14" s="86" t="str">
        <f>+'Planfin_ต.ค.65'!BX37</f>
        <v>ผลเกินดุล</v>
      </c>
    </row>
    <row r="15" spans="1:17" ht="25.5" customHeight="1" thickBot="1">
      <c r="A15" s="45" t="s">
        <v>480</v>
      </c>
      <c r="B15" s="46">
        <f>+'Planfin_ต.ค.65'!CC34</f>
        <v>218689446.20000002</v>
      </c>
      <c r="C15" s="46">
        <f>+'Planfin_ต.ค.65'!CC35</f>
        <v>180106427.49999997</v>
      </c>
      <c r="D15" s="46">
        <f>+'Planfin_ต.ค.65'!CC36</f>
        <v>38583018.700000048</v>
      </c>
      <c r="E15" s="40" t="str">
        <f>+'Planfin_ต.ค.65'!CC37</f>
        <v>เกินดุล</v>
      </c>
      <c r="G15" s="75" t="s">
        <v>480</v>
      </c>
      <c r="H15" s="78">
        <f>+'Planfin_ต.ค.65'!CC34</f>
        <v>218689446.20000002</v>
      </c>
      <c r="I15" s="78">
        <f>+'Planfin_ต.ค.65'!CC35</f>
        <v>180106427.49999997</v>
      </c>
      <c r="J15" s="81">
        <f>+'Planfin_ต.ค.65'!CE34</f>
        <v>21497494.390000001</v>
      </c>
      <c r="K15" s="81">
        <f>+'Planfin_ต.ค.65'!CE35</f>
        <v>11888336.329999998</v>
      </c>
      <c r="L15" s="81">
        <f>+'Planfin_ต.ค.65'!CE36</f>
        <v>9609158.0600000024</v>
      </c>
      <c r="M15" s="86" t="str">
        <f>+'Planfin_ต.ค.65'!CE37</f>
        <v>ผลเกินดุล</v>
      </c>
    </row>
    <row r="16" spans="1:17" ht="25.5" customHeight="1" thickBot="1">
      <c r="A16" s="45" t="s">
        <v>482</v>
      </c>
      <c r="B16" s="46">
        <f>+'Planfin_ต.ค.65'!CJ34</f>
        <v>48072000</v>
      </c>
      <c r="C16" s="46">
        <f>+'Planfin_ต.ค.65'!CJ35</f>
        <v>47308600</v>
      </c>
      <c r="D16" s="46">
        <f>+'Planfin_ต.ค.65'!CJ36</f>
        <v>763400</v>
      </c>
      <c r="E16" s="40" t="str">
        <f>+'Planfin_ต.ค.65'!CJ37</f>
        <v>เกินดุล</v>
      </c>
      <c r="G16" s="75" t="s">
        <v>482</v>
      </c>
      <c r="H16" s="78">
        <f>+'Planfin_ต.ค.65'!CJ34</f>
        <v>48072000</v>
      </c>
      <c r="I16" s="78">
        <f>+'Planfin_ต.ค.65'!CJ35</f>
        <v>47308600</v>
      </c>
      <c r="J16" s="81">
        <f>+'Planfin_ต.ค.65'!CL34</f>
        <v>2694523.89</v>
      </c>
      <c r="K16" s="81">
        <f>+'Planfin_ต.ค.65'!CL35</f>
        <v>3394971.080000001</v>
      </c>
      <c r="L16" s="81">
        <f>+'Planfin_ต.ค.65'!CL36</f>
        <v>-700447.19000000088</v>
      </c>
      <c r="M16" s="86" t="str">
        <f>+'Planfin_ต.ค.65'!CL37</f>
        <v>ผลขาดดุล</v>
      </c>
    </row>
    <row r="17" spans="1:13" ht="25.5" customHeight="1" thickBot="1">
      <c r="A17" s="45" t="s">
        <v>484</v>
      </c>
      <c r="B17" s="46">
        <f>+'Planfin_ต.ค.65'!CQ34</f>
        <v>126952633.78999999</v>
      </c>
      <c r="C17" s="46">
        <f>+'Planfin_ต.ค.65'!CQ35</f>
        <v>121020095.56999999</v>
      </c>
      <c r="D17" s="46">
        <f>+'Planfin_ต.ค.65'!CQ36</f>
        <v>5932538.2199999988</v>
      </c>
      <c r="E17" s="40" t="str">
        <f>+'Planfin_ต.ค.65'!CQ37</f>
        <v>เกินดุล</v>
      </c>
      <c r="G17" s="75" t="s">
        <v>484</v>
      </c>
      <c r="H17" s="78">
        <f>+'Planfin_ต.ค.65'!CQ34</f>
        <v>126952633.78999999</v>
      </c>
      <c r="I17" s="78">
        <f>+'Planfin_ต.ค.65'!CQ35</f>
        <v>121020095.56999999</v>
      </c>
      <c r="J17" s="81">
        <f>+'Planfin_ต.ค.65'!CS34</f>
        <v>7480115.5499999998</v>
      </c>
      <c r="K17" s="81">
        <f>+'Planfin_ต.ค.65'!CS35</f>
        <v>7785143.5099999988</v>
      </c>
      <c r="L17" s="81">
        <f>+'Planfin_ต.ค.65'!CS36</f>
        <v>-305027.95999999903</v>
      </c>
      <c r="M17" s="86" t="str">
        <f>+'Planfin_ต.ค.65'!CS37</f>
        <v>ผลขาดดุล</v>
      </c>
    </row>
    <row r="18" spans="1:13" ht="25.5" customHeight="1" thickBot="1">
      <c r="A18" s="45" t="s">
        <v>486</v>
      </c>
      <c r="B18" s="46">
        <f>+'Planfin_ต.ค.65'!CX34</f>
        <v>58441000</v>
      </c>
      <c r="C18" s="46">
        <f>+'Planfin_ต.ค.65'!CX35</f>
        <v>56016000</v>
      </c>
      <c r="D18" s="46">
        <f>+'Planfin_ต.ค.65'!CX36</f>
        <v>2425000</v>
      </c>
      <c r="E18" s="40" t="str">
        <f>+'Planfin_ต.ค.65'!CX37</f>
        <v>เกินดุล</v>
      </c>
      <c r="G18" s="75" t="s">
        <v>486</v>
      </c>
      <c r="H18" s="78">
        <f>+'Planfin_ต.ค.65'!CX34</f>
        <v>58441000</v>
      </c>
      <c r="I18" s="78">
        <f>+'Planfin_ต.ค.65'!CX35</f>
        <v>56016000</v>
      </c>
      <c r="J18" s="81">
        <f>+'Planfin_ต.ค.65'!CZ34</f>
        <v>3889272.1599999997</v>
      </c>
      <c r="K18" s="81">
        <f>+'Planfin_ต.ค.65'!CZ35</f>
        <v>6009030.8999999994</v>
      </c>
      <c r="L18" s="81">
        <f>+'Planfin_ต.ค.65'!CZ36</f>
        <v>-2119758.7399999998</v>
      </c>
      <c r="M18" s="86" t="str">
        <f>+'Planfin_ต.ค.65'!CZ37</f>
        <v>ผลขาดดุล</v>
      </c>
    </row>
    <row r="19" spans="1:13" ht="25.5" customHeight="1" thickBot="1">
      <c r="A19" s="45" t="s">
        <v>488</v>
      </c>
      <c r="B19" s="46">
        <f>+'Planfin_ต.ค.65'!DE34</f>
        <v>69591000</v>
      </c>
      <c r="C19" s="46">
        <f>+'Planfin_ต.ค.65'!DE35</f>
        <v>65313984.760000005</v>
      </c>
      <c r="D19" s="46">
        <f>+'Planfin_ต.ค.65'!DE36</f>
        <v>4277015.2399999946</v>
      </c>
      <c r="E19" s="40" t="str">
        <f>+'Planfin_ต.ค.65'!DE37</f>
        <v>เกินดุล</v>
      </c>
      <c r="G19" s="75" t="s">
        <v>488</v>
      </c>
      <c r="H19" s="78">
        <f>+'Planfin_ต.ค.65'!DE34</f>
        <v>69591000</v>
      </c>
      <c r="I19" s="78">
        <f>+'Planfin_ต.ค.65'!DE35</f>
        <v>65313984.760000005</v>
      </c>
      <c r="J19" s="81">
        <f>+'Planfin_ต.ค.65'!DG34</f>
        <v>4072805.9000000004</v>
      </c>
      <c r="K19" s="81">
        <f>+'Planfin_ต.ค.65'!DG35</f>
        <v>5136901.3199999984</v>
      </c>
      <c r="L19" s="81">
        <f>+'Planfin_ต.ค.65'!DG36</f>
        <v>-1064095.4199999981</v>
      </c>
      <c r="M19" s="86" t="str">
        <f>+'Planfin_ต.ค.65'!DG37</f>
        <v>ผลขาดดุล</v>
      </c>
    </row>
    <row r="20" spans="1:13" ht="25.5" customHeight="1" thickBot="1">
      <c r="A20" s="47" t="s">
        <v>2789</v>
      </c>
      <c r="B20" s="48">
        <f>+'Planfin_ต.ค.65'!DL34</f>
        <v>3739058964.9799995</v>
      </c>
      <c r="C20" s="48">
        <f>+'Planfin_ต.ค.65'!DL35</f>
        <v>3602573098.0300002</v>
      </c>
      <c r="D20" s="48">
        <f>+'Planfin_ต.ค.65'!DN36</f>
        <v>38618956.75999999</v>
      </c>
      <c r="E20" s="49" t="str">
        <f>+'Planfin_ต.ค.65'!DN37</f>
        <v>ผลเกินดุล</v>
      </c>
      <c r="G20" s="76" t="s">
        <v>2789</v>
      </c>
      <c r="H20" s="79">
        <f>+'Planfin_ต.ค.65'!DL34</f>
        <v>3739058964.9799995</v>
      </c>
      <c r="I20" s="79">
        <f>+'Planfin_ต.ค.65'!DL35</f>
        <v>3602573098.0300002</v>
      </c>
      <c r="J20" s="82">
        <f>SUM(J4:J19)</f>
        <v>315092923.37</v>
      </c>
      <c r="K20" s="82">
        <f t="shared" ref="K20:L20" si="0">SUM(K4:K19)</f>
        <v>276468466.61000001</v>
      </c>
      <c r="L20" s="82">
        <f t="shared" si="0"/>
        <v>38624456.760000035</v>
      </c>
      <c r="M20" s="85" t="str">
        <f>+'Planfin_ต.ค.65'!DN37</f>
        <v>ผลเกินดุล</v>
      </c>
    </row>
    <row r="22" spans="1:13">
      <c r="B22" s="19">
        <f>SUM(B4:B19)</f>
        <v>3739058964.9799995</v>
      </c>
      <c r="C22" s="19">
        <f>SUM(C4:C19)</f>
        <v>3519303098.0300002</v>
      </c>
      <c r="D22" s="19">
        <f>SUM(D4:D19)</f>
        <v>219755866.95000005</v>
      </c>
      <c r="J22" s="21"/>
      <c r="K22" s="21"/>
      <c r="L22" s="21"/>
    </row>
    <row r="28" spans="1:13">
      <c r="K28" s="21"/>
    </row>
  </sheetData>
  <mergeCells count="3">
    <mergeCell ref="A1:E1"/>
    <mergeCell ref="G1:M1"/>
    <mergeCell ref="G2:G3"/>
  </mergeCells>
  <pageMargins left="0.39370078740157483" right="0.27559055118110237" top="0.74803149606299213" bottom="0.74803149606299213" header="0.31496062992125984" footer="0.31496062992125984"/>
  <pageSetup paperSize="9" scale="8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B1:R21"/>
  <sheetViews>
    <sheetView zoomScale="70" zoomScaleNormal="70" workbookViewId="0">
      <selection activeCell="M4" sqref="M4"/>
    </sheetView>
  </sheetViews>
  <sheetFormatPr defaultColWidth="24.375" defaultRowHeight="15"/>
  <cols>
    <col min="1" max="1" width="6" style="35" customWidth="1"/>
    <col min="2" max="2" width="21" style="35" customWidth="1"/>
    <col min="3" max="3" width="19.125" style="35" customWidth="1"/>
    <col min="4" max="4" width="20.375" style="35" customWidth="1"/>
    <col min="5" max="5" width="14.125" style="35" customWidth="1"/>
    <col min="6" max="6" width="17.75" style="35" customWidth="1"/>
    <col min="7" max="9" width="14.125" style="35" customWidth="1"/>
    <col min="10" max="10" width="3.25" style="35" customWidth="1"/>
    <col min="11" max="11" width="23.75" style="35" customWidth="1"/>
    <col min="12" max="13" width="21.125" style="35" customWidth="1"/>
    <col min="14" max="18" width="14.875" style="35" customWidth="1"/>
    <col min="19" max="16384" width="24.375" style="35"/>
  </cols>
  <sheetData>
    <row r="1" spans="2:18" ht="28.5" customHeight="1">
      <c r="B1" s="62"/>
      <c r="C1" s="62"/>
      <c r="D1" s="110" t="s">
        <v>2910</v>
      </c>
      <c r="E1" s="110"/>
      <c r="F1" s="110"/>
      <c r="G1" s="110"/>
      <c r="H1" s="110"/>
      <c r="I1" s="110"/>
      <c r="K1" s="107" t="s">
        <v>2913</v>
      </c>
      <c r="L1" s="107"/>
      <c r="M1" s="107"/>
      <c r="N1" s="107"/>
      <c r="O1" s="107"/>
      <c r="P1" s="107"/>
      <c r="Q1" s="107"/>
      <c r="R1" s="107"/>
    </row>
    <row r="2" spans="2:18" ht="47.25" customHeight="1">
      <c r="B2" s="103" t="s">
        <v>2855</v>
      </c>
      <c r="C2" s="105" t="s">
        <v>2912</v>
      </c>
      <c r="D2" s="105" t="s">
        <v>2911</v>
      </c>
      <c r="E2" s="113" t="s">
        <v>2867</v>
      </c>
      <c r="F2" s="114"/>
      <c r="G2" s="114"/>
      <c r="H2" s="114"/>
      <c r="I2" s="115"/>
      <c r="K2" s="108" t="s">
        <v>2855</v>
      </c>
      <c r="L2" s="111" t="s">
        <v>2914</v>
      </c>
      <c r="M2" s="111" t="s">
        <v>2915</v>
      </c>
      <c r="N2" s="116" t="s">
        <v>2867</v>
      </c>
      <c r="O2" s="117"/>
      <c r="P2" s="117"/>
      <c r="Q2" s="117"/>
      <c r="R2" s="118"/>
    </row>
    <row r="3" spans="2:18" ht="23.25">
      <c r="B3" s="104"/>
      <c r="C3" s="106"/>
      <c r="D3" s="106"/>
      <c r="E3" s="50" t="s">
        <v>2868</v>
      </c>
      <c r="F3" s="88" t="s">
        <v>2855</v>
      </c>
      <c r="G3" s="88" t="s">
        <v>2880</v>
      </c>
      <c r="H3" s="88" t="s">
        <v>2879</v>
      </c>
      <c r="I3" s="63" t="s">
        <v>2869</v>
      </c>
      <c r="K3" s="109"/>
      <c r="L3" s="112"/>
      <c r="M3" s="112"/>
      <c r="N3" s="53" t="s">
        <v>2868</v>
      </c>
      <c r="O3" s="92" t="s">
        <v>2855</v>
      </c>
      <c r="P3" s="92" t="s">
        <v>2880</v>
      </c>
      <c r="Q3" s="92" t="s">
        <v>2879</v>
      </c>
      <c r="R3" s="69" t="s">
        <v>2869</v>
      </c>
    </row>
    <row r="4" spans="2:18" ht="28.5" customHeight="1">
      <c r="B4" s="64" t="s">
        <v>16</v>
      </c>
      <c r="C4" s="51">
        <f>+'Planfin_ต.ค.65'!E34</f>
        <v>133044583.33333333</v>
      </c>
      <c r="D4" s="51">
        <f>+'Planfin_ต.ค.65'!F34</f>
        <v>154068941.24000004</v>
      </c>
      <c r="E4" s="59">
        <f>D4-C4</f>
        <v>21024357.906666711</v>
      </c>
      <c r="F4" s="64" t="s">
        <v>2881</v>
      </c>
      <c r="G4" s="90">
        <v>5</v>
      </c>
      <c r="H4" s="90">
        <v>-5</v>
      </c>
      <c r="I4" s="65">
        <f>E4*100/C4</f>
        <v>15.802490698919883</v>
      </c>
      <c r="K4" s="66" t="s">
        <v>16</v>
      </c>
      <c r="L4" s="60">
        <f>+'Planfin_ต.ค.65'!E35</f>
        <v>126503083.33333331</v>
      </c>
      <c r="M4" s="60">
        <f>+'Planfin_ต.ค.65'!F35</f>
        <v>117372443.5</v>
      </c>
      <c r="N4" s="60">
        <f>M4-L4</f>
        <v>-9130639.8333333135</v>
      </c>
      <c r="O4" s="64" t="s">
        <v>2881</v>
      </c>
      <c r="P4" s="90">
        <v>5</v>
      </c>
      <c r="Q4" s="90">
        <v>-10</v>
      </c>
      <c r="R4" s="70">
        <f>N4*100/L4</f>
        <v>-7.2177211754390553</v>
      </c>
    </row>
    <row r="5" spans="2:18" ht="23.25">
      <c r="B5" s="64" t="s">
        <v>2033</v>
      </c>
      <c r="C5" s="51">
        <f>+'Planfin_ต.ค.65'!L34</f>
        <v>41510500</v>
      </c>
      <c r="D5" s="51">
        <f>+'Planfin_ต.ค.65'!M34</f>
        <v>44106935.369999997</v>
      </c>
      <c r="E5" s="59">
        <f t="shared" ref="E5:E20" si="0">D5-C5</f>
        <v>2596435.3699999973</v>
      </c>
      <c r="F5" s="64" t="s">
        <v>2033</v>
      </c>
      <c r="G5" s="90">
        <v>5</v>
      </c>
      <c r="H5" s="90">
        <v>-5</v>
      </c>
      <c r="I5" s="65">
        <f t="shared" ref="I5:I19" si="1">E5*100/C5</f>
        <v>6.254888209007353</v>
      </c>
      <c r="K5" s="66" t="s">
        <v>2033</v>
      </c>
      <c r="L5" s="60">
        <f>+'Planfin_ต.ค.65'!L35</f>
        <v>39098641.666666664</v>
      </c>
      <c r="M5" s="60">
        <f>+'Planfin_ต.ค.65'!M35</f>
        <v>36926692.560000002</v>
      </c>
      <c r="N5" s="60">
        <f>M5-L5</f>
        <v>-2171949.1066666618</v>
      </c>
      <c r="O5" s="64" t="s">
        <v>2033</v>
      </c>
      <c r="P5" s="90">
        <v>5</v>
      </c>
      <c r="Q5" s="90">
        <v>-10</v>
      </c>
      <c r="R5" s="70">
        <f t="shared" ref="R5:R19" si="2">N5*100/L5</f>
        <v>-5.5550500326417867</v>
      </c>
    </row>
    <row r="6" spans="2:18" ht="23.25">
      <c r="B6" s="64" t="s">
        <v>2086</v>
      </c>
      <c r="C6" s="51">
        <f>+'Planfin_ต.ค.65'!S34</f>
        <v>12942282.827500001</v>
      </c>
      <c r="D6" s="51">
        <f>+'Planfin_ต.ค.65'!T34</f>
        <v>8930708.9700000007</v>
      </c>
      <c r="E6" s="59">
        <f t="shared" si="0"/>
        <v>-4011573.8574999999</v>
      </c>
      <c r="F6" s="64" t="s">
        <v>2086</v>
      </c>
      <c r="G6" s="90">
        <v>5</v>
      </c>
      <c r="H6" s="90">
        <v>-5</v>
      </c>
      <c r="I6" s="65">
        <f t="shared" si="1"/>
        <v>-30.99587538742496</v>
      </c>
      <c r="K6" s="66" t="s">
        <v>2086</v>
      </c>
      <c r="L6" s="60">
        <f>+'Planfin_ต.ค.65'!S35</f>
        <v>11346319.605833333</v>
      </c>
      <c r="M6" s="60">
        <f>+'Planfin_ต.ค.65'!T35</f>
        <v>9129280.1199999992</v>
      </c>
      <c r="N6" s="60">
        <f t="shared" ref="N6:N19" si="3">M6-L6</f>
        <v>-2217039.4858333338</v>
      </c>
      <c r="O6" s="64" t="s">
        <v>2086</v>
      </c>
      <c r="P6" s="90">
        <v>5</v>
      </c>
      <c r="Q6" s="90">
        <v>-10</v>
      </c>
      <c r="R6" s="70">
        <f t="shared" si="2"/>
        <v>-19.539723565459205</v>
      </c>
    </row>
    <row r="7" spans="2:18" ht="23.25">
      <c r="B7" s="64" t="s">
        <v>2403</v>
      </c>
      <c r="C7" s="51">
        <f>+'Planfin_ต.ค.65'!Z34</f>
        <v>8140708.3000000007</v>
      </c>
      <c r="D7" s="51">
        <f>+'Planfin_ต.ค.65'!AA34</f>
        <v>7894750.5599999996</v>
      </c>
      <c r="E7" s="59">
        <f t="shared" si="0"/>
        <v>-245957.74000000115</v>
      </c>
      <c r="F7" s="64" t="s">
        <v>2403</v>
      </c>
      <c r="G7" s="90">
        <v>5</v>
      </c>
      <c r="H7" s="90">
        <v>-5</v>
      </c>
      <c r="I7" s="65">
        <f t="shared" si="1"/>
        <v>-3.0213309571600928</v>
      </c>
      <c r="K7" s="66" t="s">
        <v>2403</v>
      </c>
      <c r="L7" s="60">
        <f>+'Planfin_ต.ค.65'!Z35</f>
        <v>7664295.1849999987</v>
      </c>
      <c r="M7" s="60">
        <f>+'Planfin_ต.ค.65'!AA35</f>
        <v>8032954.1400000006</v>
      </c>
      <c r="N7" s="60">
        <f t="shared" si="3"/>
        <v>368658.95500000194</v>
      </c>
      <c r="O7" s="64" t="s">
        <v>2403</v>
      </c>
      <c r="P7" s="90">
        <v>5</v>
      </c>
      <c r="Q7" s="90">
        <v>-10</v>
      </c>
      <c r="R7" s="70">
        <f t="shared" si="2"/>
        <v>4.8100829378481462</v>
      </c>
    </row>
    <row r="8" spans="2:18" ht="23.25">
      <c r="B8" s="64" t="s">
        <v>2088</v>
      </c>
      <c r="C8" s="52">
        <f>+'Planfin_ต.ค.65'!AG34</f>
        <v>8333430.4333333345</v>
      </c>
      <c r="D8" s="52">
        <f>+'Planfin_ต.ค.65'!AH34</f>
        <v>5834424.1300000008</v>
      </c>
      <c r="E8" s="59">
        <f t="shared" si="0"/>
        <v>-2499006.3033333337</v>
      </c>
      <c r="F8" s="64" t="s">
        <v>2088</v>
      </c>
      <c r="G8" s="90">
        <v>5</v>
      </c>
      <c r="H8" s="90">
        <v>-5</v>
      </c>
      <c r="I8" s="65">
        <f t="shared" si="1"/>
        <v>-29.98772622301405</v>
      </c>
      <c r="K8" s="66" t="s">
        <v>2088</v>
      </c>
      <c r="L8" s="60">
        <f>+'Planfin_ต.ค.65'!AG35</f>
        <v>8014210.6525000008</v>
      </c>
      <c r="M8" s="60">
        <f>+'Planfin_ต.ค.65'!AH35</f>
        <v>11676925.120000001</v>
      </c>
      <c r="N8" s="60">
        <f t="shared" si="3"/>
        <v>3662714.4675000003</v>
      </c>
      <c r="O8" s="64" t="s">
        <v>2088</v>
      </c>
      <c r="P8" s="90">
        <v>5</v>
      </c>
      <c r="Q8" s="90">
        <v>-10</v>
      </c>
      <c r="R8" s="70">
        <f t="shared" si="2"/>
        <v>45.702747610676177</v>
      </c>
    </row>
    <row r="9" spans="2:18" ht="23.25">
      <c r="B9" s="64" t="s">
        <v>2089</v>
      </c>
      <c r="C9" s="52">
        <f>+'Planfin_ต.ค.65'!AN34</f>
        <v>6895050</v>
      </c>
      <c r="D9" s="52">
        <f>+'Planfin_ต.ค.65'!AO34</f>
        <v>4847820.16</v>
      </c>
      <c r="E9" s="59">
        <f t="shared" si="0"/>
        <v>-2047229.8399999999</v>
      </c>
      <c r="F9" s="64" t="s">
        <v>2089</v>
      </c>
      <c r="G9" s="90">
        <v>5</v>
      </c>
      <c r="H9" s="90">
        <v>-5</v>
      </c>
      <c r="I9" s="65">
        <f t="shared" si="1"/>
        <v>-29.691297960130818</v>
      </c>
      <c r="K9" s="66" t="s">
        <v>2089</v>
      </c>
      <c r="L9" s="60">
        <f>+'Planfin_ต.ค.65'!AN35</f>
        <v>6785841.666666667</v>
      </c>
      <c r="M9" s="60">
        <f>+'Planfin_ต.ค.65'!AO35</f>
        <v>5868817.9299999997</v>
      </c>
      <c r="N9" s="60">
        <f t="shared" si="3"/>
        <v>-917023.73666666728</v>
      </c>
      <c r="O9" s="64" t="s">
        <v>2089</v>
      </c>
      <c r="P9" s="90">
        <v>5</v>
      </c>
      <c r="Q9" s="90">
        <v>-10</v>
      </c>
      <c r="R9" s="70">
        <f t="shared" si="2"/>
        <v>-13.513780334298996</v>
      </c>
    </row>
    <row r="10" spans="2:18" ht="23.25">
      <c r="B10" s="64" t="s">
        <v>2090</v>
      </c>
      <c r="C10" s="52">
        <f>+'Planfin_ต.ค.65'!AU34</f>
        <v>23433333.333333332</v>
      </c>
      <c r="D10" s="52">
        <f>+'Planfin_ต.ค.65'!AV34</f>
        <v>20694677.419999998</v>
      </c>
      <c r="E10" s="59">
        <f>D10-C10</f>
        <v>-2738655.913333334</v>
      </c>
      <c r="F10" s="64" t="s">
        <v>2090</v>
      </c>
      <c r="G10" s="90">
        <v>5</v>
      </c>
      <c r="H10" s="90">
        <v>-5</v>
      </c>
      <c r="I10" s="65">
        <f t="shared" si="1"/>
        <v>-11.687009587482221</v>
      </c>
      <c r="K10" s="66" t="s">
        <v>2090</v>
      </c>
      <c r="L10" s="60">
        <f>+'Planfin_ต.ค.65'!AU35</f>
        <v>22568749.694166664</v>
      </c>
      <c r="M10" s="60">
        <f>+'Planfin_ต.ค.65'!AV35</f>
        <v>25680917.82</v>
      </c>
      <c r="N10" s="60">
        <f>M10-L10</f>
        <v>3112168.1258333363</v>
      </c>
      <c r="O10" s="64" t="s">
        <v>2090</v>
      </c>
      <c r="P10" s="90">
        <v>5</v>
      </c>
      <c r="Q10" s="90">
        <v>-10</v>
      </c>
      <c r="R10" s="70">
        <f>N10*100/L10</f>
        <v>13.789723258961647</v>
      </c>
    </row>
    <row r="11" spans="2:18" ht="23.25">
      <c r="B11" s="64" t="s">
        <v>2091</v>
      </c>
      <c r="C11" s="52">
        <f>+'Planfin_ต.ค.65'!BB34</f>
        <v>7163496.791666666</v>
      </c>
      <c r="D11" s="52">
        <f>+'Planfin_ต.ค.65'!BC34</f>
        <v>7190788.2599999998</v>
      </c>
      <c r="E11" s="59">
        <f t="shared" si="0"/>
        <v>27291.468333333731</v>
      </c>
      <c r="F11" s="64" t="s">
        <v>2091</v>
      </c>
      <c r="G11" s="90">
        <v>5</v>
      </c>
      <c r="H11" s="90">
        <v>-5</v>
      </c>
      <c r="I11" s="65">
        <f>E11*100/C11</f>
        <v>0.38097969646726221</v>
      </c>
      <c r="K11" s="66" t="s">
        <v>2091</v>
      </c>
      <c r="L11" s="60">
        <f>+'Planfin_ต.ค.65'!BB35</f>
        <v>6871107.2583333328</v>
      </c>
      <c r="M11" s="60">
        <f>+'Planfin_ต.ค.65'!BC35</f>
        <v>7380174.0099999998</v>
      </c>
      <c r="N11" s="60">
        <f t="shared" si="3"/>
        <v>509066.75166666694</v>
      </c>
      <c r="O11" s="64" t="s">
        <v>2091</v>
      </c>
      <c r="P11" s="90">
        <v>5</v>
      </c>
      <c r="Q11" s="90">
        <v>-10</v>
      </c>
      <c r="R11" s="70">
        <f t="shared" si="2"/>
        <v>7.4088022865494754</v>
      </c>
    </row>
    <row r="12" spans="2:18" ht="23.25">
      <c r="B12" s="64" t="s">
        <v>2092</v>
      </c>
      <c r="C12" s="52">
        <f>+'Planfin_ต.ค.65'!BI34</f>
        <v>9555918.2299999986</v>
      </c>
      <c r="D12" s="52">
        <f>+'Planfin_ต.ค.65'!BJ34</f>
        <v>5586803.75</v>
      </c>
      <c r="E12" s="59">
        <f t="shared" si="0"/>
        <v>-3969114.4799999986</v>
      </c>
      <c r="F12" s="64" t="s">
        <v>2092</v>
      </c>
      <c r="G12" s="90">
        <v>5</v>
      </c>
      <c r="H12" s="90">
        <v>-5</v>
      </c>
      <c r="I12" s="65">
        <f t="shared" si="1"/>
        <v>-41.535668100835132</v>
      </c>
      <c r="K12" s="66" t="s">
        <v>2092</v>
      </c>
      <c r="L12" s="60">
        <f>+'Planfin_ต.ค.65'!BI35</f>
        <v>8963567.0091666672</v>
      </c>
      <c r="M12" s="60">
        <f>+'Planfin_ต.ค.65'!BJ35</f>
        <v>6497928.6099999994</v>
      </c>
      <c r="N12" s="60">
        <f t="shared" si="3"/>
        <v>-2465638.3991666678</v>
      </c>
      <c r="O12" s="64" t="s">
        <v>2092</v>
      </c>
      <c r="P12" s="90">
        <v>5</v>
      </c>
      <c r="Q12" s="90">
        <v>-10</v>
      </c>
      <c r="R12" s="70">
        <f t="shared" si="2"/>
        <v>-27.507334933126085</v>
      </c>
    </row>
    <row r="13" spans="2:18" ht="23.25">
      <c r="B13" s="64" t="s">
        <v>2094</v>
      </c>
      <c r="C13" s="52">
        <f>+'Planfin_ต.ค.65'!BP34</f>
        <v>9390083.3333333321</v>
      </c>
      <c r="D13" s="52">
        <f>+'Planfin_ต.ค.65'!BQ34</f>
        <v>7586229.2600000007</v>
      </c>
      <c r="E13" s="59">
        <f t="shared" si="0"/>
        <v>-1803854.0733333314</v>
      </c>
      <c r="F13" s="64" t="s">
        <v>2094</v>
      </c>
      <c r="G13" s="90">
        <v>5</v>
      </c>
      <c r="H13" s="90">
        <v>-5</v>
      </c>
      <c r="I13" s="65">
        <f t="shared" si="1"/>
        <v>-19.210203033341894</v>
      </c>
      <c r="K13" s="66" t="s">
        <v>2094</v>
      </c>
      <c r="L13" s="60">
        <f>+'Planfin_ต.ค.65'!BP35</f>
        <v>8629044.2783333324</v>
      </c>
      <c r="M13" s="60">
        <f>+'Planfin_ต.ค.65'!BQ35</f>
        <v>6553547.3200000003</v>
      </c>
      <c r="N13" s="60">
        <f t="shared" si="3"/>
        <v>-2075496.9583333321</v>
      </c>
      <c r="O13" s="64" t="s">
        <v>2094</v>
      </c>
      <c r="P13" s="90">
        <v>5</v>
      </c>
      <c r="Q13" s="90">
        <v>-10</v>
      </c>
      <c r="R13" s="70">
        <f t="shared" si="2"/>
        <v>-24.052454610120581</v>
      </c>
    </row>
    <row r="14" spans="2:18" ht="23.25">
      <c r="B14" s="64" t="s">
        <v>2095</v>
      </c>
      <c r="C14" s="52">
        <f>+'Planfin_ต.ค.65'!BW34</f>
        <v>7700020.4999999991</v>
      </c>
      <c r="D14" s="52">
        <f>+'Planfin_ต.ค.65'!BX34</f>
        <v>8716632.3599999994</v>
      </c>
      <c r="E14" s="59">
        <f t="shared" si="0"/>
        <v>1016611.8600000003</v>
      </c>
      <c r="F14" s="64" t="s">
        <v>2095</v>
      </c>
      <c r="G14" s="90">
        <v>5</v>
      </c>
      <c r="H14" s="90">
        <v>-5</v>
      </c>
      <c r="I14" s="65">
        <f t="shared" si="1"/>
        <v>13.20271627848264</v>
      </c>
      <c r="K14" s="66" t="s">
        <v>2095</v>
      </c>
      <c r="L14" s="60">
        <f>+'Planfin_ต.ค.65'!BW35</f>
        <v>7683305.5</v>
      </c>
      <c r="M14" s="60">
        <f>+'Planfin_ต.ค.65'!BX35</f>
        <v>7134402.3400000008</v>
      </c>
      <c r="N14" s="60">
        <f t="shared" si="3"/>
        <v>-548903.15999999922</v>
      </c>
      <c r="O14" s="64" t="s">
        <v>2095</v>
      </c>
      <c r="P14" s="90">
        <v>5</v>
      </c>
      <c r="Q14" s="90">
        <v>-10</v>
      </c>
      <c r="R14" s="70">
        <f t="shared" si="2"/>
        <v>-7.1441017150756174</v>
      </c>
    </row>
    <row r="15" spans="2:18" ht="23.25">
      <c r="B15" s="64" t="s">
        <v>2096</v>
      </c>
      <c r="C15" s="52">
        <f>+'Planfin_ต.ค.65'!CD34</f>
        <v>18224120.516666666</v>
      </c>
      <c r="D15" s="52">
        <f>+'Planfin_ต.ค.65'!CE34</f>
        <v>21497494.390000001</v>
      </c>
      <c r="E15" s="59">
        <f t="shared" si="0"/>
        <v>3273373.8733333349</v>
      </c>
      <c r="F15" s="64" t="s">
        <v>2096</v>
      </c>
      <c r="G15" s="90">
        <v>5</v>
      </c>
      <c r="H15" s="90">
        <v>-5</v>
      </c>
      <c r="I15" s="65">
        <f t="shared" si="1"/>
        <v>17.961765948264595</v>
      </c>
      <c r="K15" s="66" t="s">
        <v>2096</v>
      </c>
      <c r="L15" s="60">
        <f>+'Planfin_ต.ค.65'!CD35</f>
        <v>15008868.958333334</v>
      </c>
      <c r="M15" s="60">
        <f>+'Planfin_ต.ค.65'!CE35</f>
        <v>11888336.329999998</v>
      </c>
      <c r="N15" s="60">
        <f t="shared" si="3"/>
        <v>-3120532.6283333357</v>
      </c>
      <c r="O15" s="64" t="s">
        <v>2096</v>
      </c>
      <c r="P15" s="90">
        <v>5</v>
      </c>
      <c r="Q15" s="90">
        <v>-10</v>
      </c>
      <c r="R15" s="70">
        <f t="shared" si="2"/>
        <v>-20.791257735651897</v>
      </c>
    </row>
    <row r="16" spans="2:18" ht="23.25">
      <c r="B16" s="64" t="s">
        <v>2097</v>
      </c>
      <c r="C16" s="52">
        <f>+'Planfin_ต.ค.65'!CK34</f>
        <v>4006000.0000000005</v>
      </c>
      <c r="D16" s="52">
        <f>+'Planfin_ต.ค.65'!CL34</f>
        <v>2694523.89</v>
      </c>
      <c r="E16" s="59">
        <f t="shared" si="0"/>
        <v>-1311476.1100000003</v>
      </c>
      <c r="F16" s="64" t="s">
        <v>2097</v>
      </c>
      <c r="G16" s="90">
        <v>5</v>
      </c>
      <c r="H16" s="90">
        <v>-5</v>
      </c>
      <c r="I16" s="65">
        <f t="shared" si="1"/>
        <v>-32.737796055916128</v>
      </c>
      <c r="K16" s="66" t="s">
        <v>2097</v>
      </c>
      <c r="L16" s="60">
        <f>+'Planfin_ต.ค.65'!CK35</f>
        <v>3942383.333333334</v>
      </c>
      <c r="M16" s="60">
        <f>+'Planfin_ต.ค.65'!CL35</f>
        <v>3394971.080000001</v>
      </c>
      <c r="N16" s="60">
        <f t="shared" si="3"/>
        <v>-547412.25333333295</v>
      </c>
      <c r="O16" s="64" t="s">
        <v>2097</v>
      </c>
      <c r="P16" s="90">
        <v>5</v>
      </c>
      <c r="Q16" s="90">
        <v>-10</v>
      </c>
      <c r="R16" s="70">
        <f t="shared" si="2"/>
        <v>-13.885312691561355</v>
      </c>
    </row>
    <row r="17" spans="2:18" ht="23.25">
      <c r="B17" s="64" t="s">
        <v>2098</v>
      </c>
      <c r="C17" s="52">
        <f>+'Planfin_ต.ค.65'!CR34</f>
        <v>10579386.149166668</v>
      </c>
      <c r="D17" s="52">
        <f>+'Planfin_ต.ค.65'!CS34</f>
        <v>7480115.5499999998</v>
      </c>
      <c r="E17" s="59">
        <f t="shared" si="0"/>
        <v>-3099270.599166668</v>
      </c>
      <c r="F17" s="64" t="s">
        <v>2098</v>
      </c>
      <c r="G17" s="90">
        <v>5</v>
      </c>
      <c r="H17" s="90">
        <v>-5</v>
      </c>
      <c r="I17" s="65">
        <f t="shared" si="1"/>
        <v>-29.295372675387181</v>
      </c>
      <c r="K17" s="66" t="s">
        <v>2098</v>
      </c>
      <c r="L17" s="60">
        <f>+'Planfin_ต.ค.65'!CR35</f>
        <v>10085007.964166667</v>
      </c>
      <c r="M17" s="60">
        <f>+'Planfin_ต.ค.65'!CS35</f>
        <v>7785143.5099999988</v>
      </c>
      <c r="N17" s="60">
        <f t="shared" si="3"/>
        <v>-2299864.4541666685</v>
      </c>
      <c r="O17" s="64" t="s">
        <v>2098</v>
      </c>
      <c r="P17" s="90">
        <v>5</v>
      </c>
      <c r="Q17" s="90">
        <v>-10</v>
      </c>
      <c r="R17" s="70">
        <f t="shared" si="2"/>
        <v>-22.804785701095955</v>
      </c>
    </row>
    <row r="18" spans="2:18" ht="24" customHeight="1">
      <c r="B18" s="64" t="s">
        <v>2099</v>
      </c>
      <c r="C18" s="52">
        <f>+'Planfin_ต.ค.65'!CY34</f>
        <v>4870083.333333334</v>
      </c>
      <c r="D18" s="52">
        <f>+'Planfin_ต.ค.65'!CZ34</f>
        <v>3889272.1599999997</v>
      </c>
      <c r="E18" s="59">
        <f t="shared" si="0"/>
        <v>-980811.17333333427</v>
      </c>
      <c r="F18" s="64" t="s">
        <v>2099</v>
      </c>
      <c r="G18" s="90">
        <v>5</v>
      </c>
      <c r="H18" s="90">
        <v>-5</v>
      </c>
      <c r="I18" s="65">
        <f t="shared" si="1"/>
        <v>-20.139515203367516</v>
      </c>
      <c r="K18" s="66" t="s">
        <v>2099</v>
      </c>
      <c r="L18" s="60">
        <f>+'Planfin_ต.ค.65'!CY35</f>
        <v>4668000.0000000009</v>
      </c>
      <c r="M18" s="60">
        <f>+'Planfin_ต.ค.65'!CZ35</f>
        <v>6009030.8999999994</v>
      </c>
      <c r="N18" s="60">
        <f t="shared" si="3"/>
        <v>1341030.8999999985</v>
      </c>
      <c r="O18" s="64" t="s">
        <v>2099</v>
      </c>
      <c r="P18" s="90">
        <v>5</v>
      </c>
      <c r="Q18" s="90">
        <v>-10</v>
      </c>
      <c r="R18" s="70">
        <f t="shared" si="2"/>
        <v>28.728168380462687</v>
      </c>
    </row>
    <row r="19" spans="2:18" ht="23.25">
      <c r="B19" s="66" t="s">
        <v>2100</v>
      </c>
      <c r="C19" s="52">
        <f>+'Planfin_ต.ค.65'!DF34</f>
        <v>5799250.0000000009</v>
      </c>
      <c r="D19" s="52">
        <f>+'Planfin_ต.ค.65'!DG34</f>
        <v>4072805.9000000004</v>
      </c>
      <c r="E19" s="59">
        <f t="shared" si="0"/>
        <v>-1726444.1000000006</v>
      </c>
      <c r="F19" s="66" t="s">
        <v>2100</v>
      </c>
      <c r="G19" s="90">
        <v>5</v>
      </c>
      <c r="H19" s="90">
        <v>-5</v>
      </c>
      <c r="I19" s="65">
        <f t="shared" si="1"/>
        <v>-29.770127171617023</v>
      </c>
      <c r="K19" s="66" t="s">
        <v>2100</v>
      </c>
      <c r="L19" s="60">
        <f>+'Planfin_ต.ค.65'!DF35</f>
        <v>5442832.0633333325</v>
      </c>
      <c r="M19" s="60">
        <f>+'Planfin_ต.ค.65'!DG35</f>
        <v>5136901.3199999984</v>
      </c>
      <c r="N19" s="60">
        <f t="shared" si="3"/>
        <v>-305930.7433333341</v>
      </c>
      <c r="O19" s="66" t="s">
        <v>2100</v>
      </c>
      <c r="P19" s="90">
        <v>5</v>
      </c>
      <c r="Q19" s="90">
        <v>-10</v>
      </c>
      <c r="R19" s="70">
        <f t="shared" si="2"/>
        <v>-5.6208007113483145</v>
      </c>
    </row>
    <row r="20" spans="2:18" ht="23.25">
      <c r="B20" s="67" t="s">
        <v>2789</v>
      </c>
      <c r="C20" s="68">
        <f>SUM(C4:C19)</f>
        <v>311588247.08166659</v>
      </c>
      <c r="D20" s="68">
        <f>SUM(D4:D19)</f>
        <v>315092923.37</v>
      </c>
      <c r="E20" s="59">
        <f t="shared" si="0"/>
        <v>3504676.288333416</v>
      </c>
      <c r="F20" s="89"/>
      <c r="G20" s="90"/>
      <c r="H20" s="90"/>
      <c r="I20" s="65"/>
      <c r="K20" s="71" t="s">
        <v>2789</v>
      </c>
      <c r="L20" s="72">
        <f>SUM(L4:L19)</f>
        <v>293275258.16916656</v>
      </c>
      <c r="M20" s="72">
        <f>SUM(M4:M19)</f>
        <v>276468466.61000001</v>
      </c>
      <c r="N20" s="60">
        <f>M20-L20</f>
        <v>-16806791.559166551</v>
      </c>
      <c r="O20" s="91"/>
      <c r="P20" s="91"/>
      <c r="Q20" s="91"/>
      <c r="R20" s="70">
        <f>N20*100/L20</f>
        <v>-5.7307226201373194</v>
      </c>
    </row>
    <row r="21" spans="2:18" ht="22.5">
      <c r="K21" s="54"/>
      <c r="L21" s="54"/>
      <c r="M21" s="54"/>
      <c r="N21" s="54"/>
      <c r="O21" s="54"/>
      <c r="P21" s="54"/>
      <c r="Q21" s="54"/>
      <c r="R21" s="54"/>
    </row>
  </sheetData>
  <mergeCells count="10">
    <mergeCell ref="B2:B3"/>
    <mergeCell ref="C2:C3"/>
    <mergeCell ref="D2:D3"/>
    <mergeCell ref="K1:R1"/>
    <mergeCell ref="K2:K3"/>
    <mergeCell ref="D1:I1"/>
    <mergeCell ref="L2:L3"/>
    <mergeCell ref="M2:M3"/>
    <mergeCell ref="E2:I2"/>
    <mergeCell ref="N2:R2"/>
  </mergeCells>
  <conditionalFormatting sqref="C20:I20 C4:E19 G4:I19">
    <cfRule type="cellIs" dxfId="2" priority="3" operator="lessThan">
      <formula>0</formula>
    </cfRule>
  </conditionalFormatting>
  <conditionalFormatting sqref="K20:R20 K4:N19 R4:R19">
    <cfRule type="cellIs" dxfId="1" priority="2" operator="lessThan">
      <formula>0</formula>
    </cfRule>
  </conditionalFormatting>
  <conditionalFormatting sqref="P4:Q19">
    <cfRule type="cellIs" dxfId="0" priority="1" operator="lessThan">
      <formula>0</formula>
    </cfRule>
  </conditionalFormatting>
  <pageMargins left="0.39370078740157483" right="0.39370078740157483" top="0.74803149606299213" bottom="0.74803149606299213" header="0.31496062992125984" footer="0.31496062992125984"/>
  <pageSetup paperSize="9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5</vt:i4>
      </vt:variant>
      <vt:variant>
        <vt:lpstr>ช่วงที่มีชื่อ</vt:lpstr>
      </vt:variant>
      <vt:variant>
        <vt:i4>2</vt:i4>
      </vt:variant>
    </vt:vector>
  </HeadingPairs>
  <TitlesOfParts>
    <vt:vector size="7" baseType="lpstr">
      <vt:lpstr>ID</vt:lpstr>
      <vt:lpstr>Planfin_ต.ค.65</vt:lpstr>
      <vt:lpstr>Sheet1</vt:lpstr>
      <vt:lpstr>EBITDA</vt:lpstr>
      <vt:lpstr>นำเสนอ</vt:lpstr>
      <vt:lpstr>EBITDA!Print_Area</vt:lpstr>
      <vt:lpstr>Planfin_ต.ค.65!Print_Titles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SSJ</dc:creator>
  <cp:lastModifiedBy>MAMEEDAH</cp:lastModifiedBy>
  <cp:lastPrinted>2022-05-03T08:28:06Z</cp:lastPrinted>
  <dcterms:created xsi:type="dcterms:W3CDTF">2012-02-03T03:32:18Z</dcterms:created>
  <dcterms:modified xsi:type="dcterms:W3CDTF">2022-11-22T02:36:13Z</dcterms:modified>
</cp:coreProperties>
</file>